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-120" yWindow="-120" windowWidth="20736" windowHeight="11040"/>
  </bookViews>
  <sheets>
    <sheet name="24.11.2022" sheetId="1" r:id="rId1"/>
  </sheets>
  <definedNames>
    <definedName name="_xlnm.Print_Area" localSheetId="0">'24.11.2022'!$A$2:$O$32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L31" i="1" l="1"/>
  <c r="K31" i="1"/>
  <c r="I31" i="1"/>
  <c r="H31" i="1"/>
  <c r="E31" i="1"/>
  <c r="D31" i="1"/>
  <c r="J30" i="1"/>
  <c r="O30" i="1" s="1"/>
  <c r="G30" i="1"/>
  <c r="J29" i="1"/>
  <c r="O29" i="1" s="1"/>
  <c r="G29" i="1"/>
  <c r="J28" i="1"/>
  <c r="O28" i="1" s="1"/>
  <c r="G28" i="1"/>
  <c r="J27" i="1"/>
  <c r="O27" i="1" s="1"/>
  <c r="G27" i="1"/>
  <c r="J26" i="1"/>
  <c r="O26" i="1" s="1"/>
  <c r="G26" i="1"/>
  <c r="J25" i="1"/>
  <c r="G25" i="1"/>
  <c r="J24" i="1"/>
  <c r="O24" i="1" s="1"/>
  <c r="G24" i="1"/>
  <c r="J23" i="1"/>
  <c r="O23" i="1" s="1"/>
  <c r="G23" i="1"/>
  <c r="J22" i="1"/>
  <c r="O22" i="1" s="1"/>
  <c r="G22" i="1"/>
  <c r="J21" i="1"/>
  <c r="O21" i="1" s="1"/>
  <c r="G21" i="1"/>
  <c r="J20" i="1"/>
  <c r="O20" i="1" s="1"/>
  <c r="G20" i="1"/>
  <c r="J19" i="1"/>
  <c r="O19" i="1" s="1"/>
  <c r="G19" i="1"/>
  <c r="J18" i="1"/>
  <c r="O18" i="1" s="1"/>
  <c r="G18" i="1"/>
  <c r="J17" i="1"/>
  <c r="O17" i="1" s="1"/>
  <c r="G17" i="1"/>
  <c r="J16" i="1"/>
  <c r="O16" i="1" s="1"/>
  <c r="G16" i="1"/>
  <c r="J15" i="1"/>
  <c r="O15" i="1" s="1"/>
  <c r="G15" i="1"/>
  <c r="J14" i="1"/>
  <c r="O14" i="1" s="1"/>
  <c r="G14" i="1"/>
  <c r="J13" i="1"/>
  <c r="O13" i="1" s="1"/>
  <c r="G13" i="1"/>
  <c r="J12" i="1"/>
  <c r="O12" i="1" s="1"/>
  <c r="G12" i="1"/>
  <c r="J11" i="1"/>
  <c r="O11" i="1" s="1"/>
  <c r="G11" i="1"/>
  <c r="J10" i="1"/>
  <c r="O10" i="1" s="1"/>
  <c r="G10" i="1"/>
  <c r="J9" i="1"/>
  <c r="O9" i="1" s="1"/>
  <c r="G9" i="1"/>
  <c r="J8" i="1"/>
  <c r="O8" i="1" s="1"/>
  <c r="G8" i="1"/>
  <c r="J7" i="1"/>
  <c r="O7" i="1" s="1"/>
  <c r="G7" i="1"/>
  <c r="M8" i="1" l="1"/>
  <c r="M11" i="1"/>
  <c r="M14" i="1"/>
  <c r="M17" i="1"/>
  <c r="M20" i="1"/>
  <c r="M12" i="1"/>
  <c r="M15" i="1"/>
  <c r="C24" i="1"/>
  <c r="N24" i="1" s="1"/>
  <c r="M24" i="1"/>
  <c r="M30" i="1"/>
  <c r="C16" i="1"/>
  <c r="N16" i="1" s="1"/>
  <c r="M16" i="1"/>
  <c r="C9" i="1"/>
  <c r="N9" i="1" s="1"/>
  <c r="C13" i="1"/>
  <c r="N13" i="1" s="1"/>
  <c r="C10" i="1"/>
  <c r="N10" i="1" s="1"/>
  <c r="C15" i="1"/>
  <c r="N15" i="1" s="1"/>
  <c r="C12" i="1"/>
  <c r="N12" i="1" s="1"/>
  <c r="C19" i="1"/>
  <c r="N19" i="1" s="1"/>
  <c r="C18" i="1"/>
  <c r="N18" i="1" s="1"/>
  <c r="F31" i="1"/>
  <c r="C21" i="1"/>
  <c r="N21" i="1" s="1"/>
  <c r="C11" i="1"/>
  <c r="N11" i="1" s="1"/>
  <c r="C7" i="1"/>
  <c r="C22" i="1"/>
  <c r="N22" i="1" s="1"/>
  <c r="C25" i="1"/>
  <c r="C26" i="1"/>
  <c r="N26" i="1" s="1"/>
  <c r="C29" i="1"/>
  <c r="N29" i="1" s="1"/>
  <c r="C8" i="1"/>
  <c r="N8" i="1" s="1"/>
  <c r="C14" i="1"/>
  <c r="N14" i="1" s="1"/>
  <c r="C17" i="1"/>
  <c r="N17" i="1" s="1"/>
  <c r="C20" i="1"/>
  <c r="N20" i="1" s="1"/>
  <c r="C23" i="1"/>
  <c r="N23" i="1" s="1"/>
  <c r="C27" i="1"/>
  <c r="N27" i="1" s="1"/>
  <c r="C30" i="1"/>
  <c r="N30" i="1" s="1"/>
  <c r="G31" i="1"/>
  <c r="C28" i="1"/>
  <c r="N28" i="1" s="1"/>
  <c r="J31" i="1"/>
  <c r="O31" i="1" s="1"/>
  <c r="M27" i="1" l="1"/>
  <c r="M13" i="1"/>
  <c r="M9" i="1"/>
  <c r="M28" i="1"/>
  <c r="M10" i="1"/>
  <c r="M29" i="1"/>
  <c r="M7" i="1"/>
  <c r="N7" i="1"/>
  <c r="M22" i="1"/>
  <c r="M21" i="1"/>
  <c r="M26" i="1"/>
  <c r="M19" i="1"/>
  <c r="M18" i="1"/>
  <c r="M23" i="1"/>
  <c r="C31" i="1"/>
  <c r="N31" i="1" s="1"/>
  <c r="M31" i="1" l="1"/>
</calcChain>
</file>

<file path=xl/sharedStrings.xml><?xml version="1.0" encoding="utf-8"?>
<sst xmlns="http://schemas.openxmlformats.org/spreadsheetml/2006/main" count="42" uniqueCount="42">
  <si>
    <t>Sr No.</t>
  </si>
  <si>
    <t>Name of Bank</t>
  </si>
  <si>
    <t>Total Application received</t>
  </si>
  <si>
    <t>Rejected</t>
  </si>
  <si>
    <t>Returned</t>
  </si>
  <si>
    <t>Total Rejected/Returned 
(4+5)</t>
  </si>
  <si>
    <t>Market 
Place (Not picked up by Banks)</t>
  </si>
  <si>
    <t>New 
Application (Pending for Sanction)</t>
  </si>
  <si>
    <t>Total Sanctioned
(11+12)</t>
  </si>
  <si>
    <t>Pending for Disbursement</t>
  </si>
  <si>
    <t>Disbursed</t>
  </si>
  <si>
    <t xml:space="preserve">% of Rejection/Returned
against Total applications </t>
  </si>
  <si>
    <t>% of 
Disbursement against Total applications</t>
  </si>
  <si>
    <t>% of 
Disbursement against Total sanctioned applications</t>
  </si>
  <si>
    <t>State Bank of India</t>
  </si>
  <si>
    <t>Punjab National Bank</t>
  </si>
  <si>
    <t>Punjab and Sind Bank</t>
  </si>
  <si>
    <t>Indian Bank</t>
  </si>
  <si>
    <t>Bank of India</t>
  </si>
  <si>
    <t>Union Bank of India</t>
  </si>
  <si>
    <t>Central Bank of India</t>
  </si>
  <si>
    <t>Bank of Baroda</t>
  </si>
  <si>
    <t>Uco Bank</t>
  </si>
  <si>
    <t>Canara Bank</t>
  </si>
  <si>
    <t>Indian Overseas Bank</t>
  </si>
  <si>
    <t>Bank of Maharashtra</t>
  </si>
  <si>
    <t>HDFC Bank</t>
  </si>
  <si>
    <t>Axis Bank</t>
  </si>
  <si>
    <t>IDBI Bank</t>
  </si>
  <si>
    <t>ICICI Bank</t>
  </si>
  <si>
    <t>Yes Bank Ltd.</t>
  </si>
  <si>
    <t>IndusInd Bank</t>
  </si>
  <si>
    <t>RRB Punjab GB</t>
  </si>
  <si>
    <t>Jammu &amp; Kashmir Bank Ltd</t>
  </si>
  <si>
    <t>Ujjivan Small Finance Bank</t>
  </si>
  <si>
    <t>Kotak Mahindra Bank Limited</t>
  </si>
  <si>
    <t>Bandhan Bank Ltd.</t>
  </si>
  <si>
    <t>Others Small MFIs</t>
  </si>
  <si>
    <t xml:space="preserve">Total </t>
  </si>
  <si>
    <t>Bank wise Progress under PMSAVnidhi as on 24.01.2022</t>
  </si>
  <si>
    <t>Resubmitted to Banks by ULBs
(Returned Cases)</t>
  </si>
  <si>
    <t>Annexure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</si>
</sst>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3" tint="-0.499984740745262"/>
      <name val="Arial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  <scheme val="minor"/>
    </font>
    <font>
      <sz val="20"/>
      <color rgb="FFFF0000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topLeftCell="C5" zoomScale="55" zoomScaleNormal="55" zoomScaleSheetLayoutView="64" workbookViewId="0">
      <selection sqref="A1:P33"/>
    </sheetView>
  </sheetViews>
  <sheetFormatPr defaultColWidth="27.33203125" defaultRowHeight="14.4" x14ac:dyDescent="0.3"/>
  <cols>
    <col min="1" max="1" width="11.44140625" bestFit="1" customWidth="1"/>
    <col min="2" max="2" width="50.6640625" bestFit="1" customWidth="1"/>
    <col min="3" max="3" width="20.88671875" customWidth="1"/>
    <col min="4" max="4" width="20.33203125" customWidth="1"/>
    <col min="5" max="5" width="17.109375" customWidth="1"/>
    <col min="6" max="6" width="23.33203125" customWidth="1"/>
    <col min="7" max="7" width="18.6640625" customWidth="1"/>
    <col min="8" max="8" width="22.44140625" bestFit="1" customWidth="1"/>
    <col min="9" max="9" width="22" bestFit="1" customWidth="1"/>
    <col min="10" max="10" width="19.33203125" bestFit="1" customWidth="1"/>
    <col min="11" max="11" width="25.88671875" customWidth="1"/>
    <col min="12" max="12" width="17.88671875" bestFit="1" customWidth="1"/>
    <col min="13" max="13" width="44.33203125" style="21" customWidth="1"/>
    <col min="14" max="14" width="25.109375" style="21" customWidth="1"/>
    <col min="15" max="15" width="41" style="21" customWidth="1"/>
  </cols>
  <sheetData>
    <row r="1" spans="1:15" ht="30" customHeight="1" thickBot="1" x14ac:dyDescent="0.5">
      <c r="O1" s="22" t="s">
        <v>41</v>
      </c>
    </row>
    <row r="2" spans="1:15" x14ac:dyDescent="0.3">
      <c r="A2" s="23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41.25" customHeight="1" thickBot="1" x14ac:dyDescent="0.3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"/>
      <c r="N4" s="13"/>
      <c r="O4" s="13"/>
    </row>
    <row r="5" spans="1:15" ht="25.2" thickBot="1" x14ac:dyDescent="0.35">
      <c r="A5" s="2">
        <v>1</v>
      </c>
      <c r="B5" s="3">
        <v>2</v>
      </c>
      <c r="C5" s="2">
        <v>3</v>
      </c>
      <c r="D5" s="3">
        <v>4</v>
      </c>
      <c r="E5" s="2">
        <v>5</v>
      </c>
      <c r="F5" s="3">
        <v>6</v>
      </c>
      <c r="G5" s="2">
        <v>7</v>
      </c>
      <c r="H5" s="3">
        <v>8</v>
      </c>
      <c r="I5" s="2">
        <v>9</v>
      </c>
      <c r="J5" s="3">
        <v>10</v>
      </c>
      <c r="K5" s="2">
        <v>11</v>
      </c>
      <c r="L5" s="3">
        <v>12</v>
      </c>
      <c r="M5" s="14">
        <v>13</v>
      </c>
      <c r="N5" s="15">
        <v>14</v>
      </c>
      <c r="O5" s="16">
        <v>15</v>
      </c>
    </row>
    <row r="6" spans="1:15" s="5" customFormat="1" ht="129.6" thickBot="1" x14ac:dyDescent="0.3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40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17" t="s">
        <v>11</v>
      </c>
      <c r="N6" s="17" t="s">
        <v>12</v>
      </c>
      <c r="O6" s="17" t="s">
        <v>13</v>
      </c>
    </row>
    <row r="7" spans="1:15" ht="36.6" customHeight="1" x14ac:dyDescent="0.3">
      <c r="A7" s="6">
        <v>1</v>
      </c>
      <c r="B7" s="7" t="s">
        <v>14</v>
      </c>
      <c r="C7" s="7">
        <f>+F7+G7+H7+I7+J7</f>
        <v>23413</v>
      </c>
      <c r="D7" s="7">
        <v>2259</v>
      </c>
      <c r="E7" s="7">
        <v>11341</v>
      </c>
      <c r="F7" s="7">
        <v>27</v>
      </c>
      <c r="G7" s="7">
        <f>+D7+E7</f>
        <v>13600</v>
      </c>
      <c r="H7" s="7">
        <v>96</v>
      </c>
      <c r="I7" s="7">
        <v>160</v>
      </c>
      <c r="J7" s="7">
        <f>+K7+L7</f>
        <v>9530</v>
      </c>
      <c r="K7" s="7">
        <v>59</v>
      </c>
      <c r="L7" s="7">
        <v>9471</v>
      </c>
      <c r="M7" s="18">
        <f>+G7/C7*100</f>
        <v>58.087387348908727</v>
      </c>
      <c r="N7" s="18">
        <f>+L7/C7*100</f>
        <v>40.451885704523129</v>
      </c>
      <c r="O7" s="19">
        <f>+L7/J7*100</f>
        <v>99.380902413431272</v>
      </c>
    </row>
    <row r="8" spans="1:15" ht="36.6" customHeight="1" x14ac:dyDescent="0.3">
      <c r="A8" s="6">
        <v>2</v>
      </c>
      <c r="B8" s="7" t="s">
        <v>15</v>
      </c>
      <c r="C8" s="7">
        <f t="shared" ref="C8:C30" si="0">+F8+G8+H8+I8+J8</f>
        <v>21926</v>
      </c>
      <c r="D8" s="7">
        <v>2221</v>
      </c>
      <c r="E8" s="7">
        <v>8248</v>
      </c>
      <c r="F8" s="7">
        <v>477</v>
      </c>
      <c r="G8" s="7">
        <f t="shared" ref="G8:G30" si="1">+D8+E8</f>
        <v>10469</v>
      </c>
      <c r="H8" s="7">
        <v>67</v>
      </c>
      <c r="I8" s="7">
        <v>2975</v>
      </c>
      <c r="J8" s="7">
        <f t="shared" ref="J8:J30" si="2">+K8+L8</f>
        <v>7938</v>
      </c>
      <c r="K8" s="7">
        <v>647</v>
      </c>
      <c r="L8" s="7">
        <v>7291</v>
      </c>
      <c r="M8" s="18">
        <f t="shared" ref="M8:M31" si="3">+G8/C8*100</f>
        <v>47.746967071057192</v>
      </c>
      <c r="N8" s="18">
        <f t="shared" ref="N8:N31" si="4">+L8/C8*100</f>
        <v>33.252759281218644</v>
      </c>
      <c r="O8" s="19">
        <f t="shared" ref="O8:O31" si="5">+L8/J8*100</f>
        <v>91.849332325522809</v>
      </c>
    </row>
    <row r="9" spans="1:15" ht="36.6" customHeight="1" x14ac:dyDescent="0.3">
      <c r="A9" s="6">
        <v>3</v>
      </c>
      <c r="B9" s="7" t="s">
        <v>16</v>
      </c>
      <c r="C9" s="7">
        <f t="shared" si="0"/>
        <v>9009</v>
      </c>
      <c r="D9" s="7">
        <v>746</v>
      </c>
      <c r="E9" s="7">
        <v>4900</v>
      </c>
      <c r="F9" s="7">
        <v>154</v>
      </c>
      <c r="G9" s="7">
        <f t="shared" si="1"/>
        <v>5646</v>
      </c>
      <c r="H9" s="7">
        <v>26</v>
      </c>
      <c r="I9" s="7">
        <v>211</v>
      </c>
      <c r="J9" s="7">
        <f t="shared" si="2"/>
        <v>2972</v>
      </c>
      <c r="K9" s="7">
        <v>91</v>
      </c>
      <c r="L9" s="7">
        <v>2881</v>
      </c>
      <c r="M9" s="18">
        <f t="shared" si="3"/>
        <v>62.670662670662672</v>
      </c>
      <c r="N9" s="18">
        <f t="shared" si="4"/>
        <v>31.979131979131981</v>
      </c>
      <c r="O9" s="19">
        <f t="shared" si="5"/>
        <v>96.938088829071333</v>
      </c>
    </row>
    <row r="10" spans="1:15" ht="36.6" customHeight="1" x14ac:dyDescent="0.3">
      <c r="A10" s="6">
        <v>4</v>
      </c>
      <c r="B10" s="7" t="s">
        <v>17</v>
      </c>
      <c r="C10" s="7">
        <f t="shared" si="0"/>
        <v>7608</v>
      </c>
      <c r="D10" s="7">
        <v>559</v>
      </c>
      <c r="E10" s="7">
        <v>2908</v>
      </c>
      <c r="F10" s="7">
        <v>125</v>
      </c>
      <c r="G10" s="7">
        <f t="shared" si="1"/>
        <v>3467</v>
      </c>
      <c r="H10" s="7">
        <v>31</v>
      </c>
      <c r="I10" s="7">
        <v>431</v>
      </c>
      <c r="J10" s="7">
        <f t="shared" si="2"/>
        <v>3554</v>
      </c>
      <c r="K10" s="7">
        <v>105</v>
      </c>
      <c r="L10" s="7">
        <v>3449</v>
      </c>
      <c r="M10" s="18">
        <f t="shared" si="3"/>
        <v>45.570452155625659</v>
      </c>
      <c r="N10" s="18">
        <f t="shared" si="4"/>
        <v>45.333859095688751</v>
      </c>
      <c r="O10" s="19">
        <f t="shared" si="5"/>
        <v>97.045582442318505</v>
      </c>
    </row>
    <row r="11" spans="1:15" ht="36.6" customHeight="1" x14ac:dyDescent="0.3">
      <c r="A11" s="6">
        <v>5</v>
      </c>
      <c r="B11" s="7" t="s">
        <v>18</v>
      </c>
      <c r="C11" s="7">
        <f t="shared" si="0"/>
        <v>5972</v>
      </c>
      <c r="D11" s="7">
        <v>447</v>
      </c>
      <c r="E11" s="7">
        <v>2089</v>
      </c>
      <c r="F11" s="7">
        <v>19</v>
      </c>
      <c r="G11" s="7">
        <f t="shared" si="1"/>
        <v>2536</v>
      </c>
      <c r="H11" s="7">
        <v>10</v>
      </c>
      <c r="I11" s="7">
        <v>181</v>
      </c>
      <c r="J11" s="7">
        <f t="shared" si="2"/>
        <v>3226</v>
      </c>
      <c r="K11" s="7">
        <v>27</v>
      </c>
      <c r="L11" s="7">
        <v>3199</v>
      </c>
      <c r="M11" s="18">
        <f t="shared" si="3"/>
        <v>42.464835900870732</v>
      </c>
      <c r="N11" s="18">
        <f t="shared" si="4"/>
        <v>53.56664434025452</v>
      </c>
      <c r="O11" s="19">
        <f t="shared" si="5"/>
        <v>99.163050216986974</v>
      </c>
    </row>
    <row r="12" spans="1:15" ht="36.6" customHeight="1" x14ac:dyDescent="0.3">
      <c r="A12" s="6">
        <v>6</v>
      </c>
      <c r="B12" s="7" t="s">
        <v>19</v>
      </c>
      <c r="C12" s="7">
        <f t="shared" si="0"/>
        <v>6361</v>
      </c>
      <c r="D12" s="7">
        <v>414</v>
      </c>
      <c r="E12" s="7">
        <v>2953</v>
      </c>
      <c r="F12" s="7">
        <v>64</v>
      </c>
      <c r="G12" s="7">
        <f t="shared" si="1"/>
        <v>3367</v>
      </c>
      <c r="H12" s="7">
        <v>37</v>
      </c>
      <c r="I12" s="7">
        <v>238</v>
      </c>
      <c r="J12" s="7">
        <f t="shared" si="2"/>
        <v>2655</v>
      </c>
      <c r="K12" s="7">
        <v>319</v>
      </c>
      <c r="L12" s="7">
        <v>2336</v>
      </c>
      <c r="M12" s="18">
        <f t="shared" si="3"/>
        <v>52.931928941990257</v>
      </c>
      <c r="N12" s="18">
        <f t="shared" si="4"/>
        <v>36.723785568306873</v>
      </c>
      <c r="O12" s="19">
        <f t="shared" si="5"/>
        <v>87.984934086628996</v>
      </c>
    </row>
    <row r="13" spans="1:15" ht="36.6" customHeight="1" x14ac:dyDescent="0.3">
      <c r="A13" s="6">
        <v>7</v>
      </c>
      <c r="B13" s="7" t="s">
        <v>20</v>
      </c>
      <c r="C13" s="7">
        <f t="shared" si="0"/>
        <v>4881</v>
      </c>
      <c r="D13" s="7">
        <v>382</v>
      </c>
      <c r="E13" s="7">
        <v>1766</v>
      </c>
      <c r="F13" s="7">
        <v>57</v>
      </c>
      <c r="G13" s="7">
        <f t="shared" si="1"/>
        <v>2148</v>
      </c>
      <c r="H13" s="7">
        <v>32</v>
      </c>
      <c r="I13" s="7">
        <v>328</v>
      </c>
      <c r="J13" s="7">
        <f t="shared" si="2"/>
        <v>2316</v>
      </c>
      <c r="K13" s="7">
        <v>87</v>
      </c>
      <c r="L13" s="7">
        <v>2229</v>
      </c>
      <c r="M13" s="18">
        <f t="shared" si="3"/>
        <v>44.007375537799632</v>
      </c>
      <c r="N13" s="18">
        <f t="shared" si="4"/>
        <v>45.666871542716656</v>
      </c>
      <c r="O13" s="19">
        <f t="shared" si="5"/>
        <v>96.243523316062181</v>
      </c>
    </row>
    <row r="14" spans="1:15" ht="36.6" customHeight="1" x14ac:dyDescent="0.3">
      <c r="A14" s="6">
        <v>8</v>
      </c>
      <c r="B14" s="7" t="s">
        <v>21</v>
      </c>
      <c r="C14" s="7">
        <f t="shared" si="0"/>
        <v>6744</v>
      </c>
      <c r="D14" s="7">
        <v>522</v>
      </c>
      <c r="E14" s="7">
        <v>3539</v>
      </c>
      <c r="F14" s="7">
        <v>164</v>
      </c>
      <c r="G14" s="7">
        <f t="shared" si="1"/>
        <v>4061</v>
      </c>
      <c r="H14" s="7">
        <v>96</v>
      </c>
      <c r="I14" s="7">
        <v>1135</v>
      </c>
      <c r="J14" s="7">
        <f t="shared" si="2"/>
        <v>1288</v>
      </c>
      <c r="K14" s="7">
        <v>139</v>
      </c>
      <c r="L14" s="7">
        <v>1149</v>
      </c>
      <c r="M14" s="18">
        <f t="shared" si="3"/>
        <v>60.216488730723604</v>
      </c>
      <c r="N14" s="18">
        <f t="shared" si="4"/>
        <v>17.037366548042705</v>
      </c>
      <c r="O14" s="19">
        <f t="shared" si="5"/>
        <v>89.208074534161483</v>
      </c>
    </row>
    <row r="15" spans="1:15" ht="36.6" customHeight="1" x14ac:dyDescent="0.3">
      <c r="A15" s="6">
        <v>9</v>
      </c>
      <c r="B15" s="7" t="s">
        <v>22</v>
      </c>
      <c r="C15" s="7">
        <f t="shared" si="0"/>
        <v>4004</v>
      </c>
      <c r="D15" s="7">
        <v>216</v>
      </c>
      <c r="E15" s="7">
        <v>1756</v>
      </c>
      <c r="F15" s="7">
        <v>145</v>
      </c>
      <c r="G15" s="7">
        <f t="shared" si="1"/>
        <v>1972</v>
      </c>
      <c r="H15" s="7">
        <v>12</v>
      </c>
      <c r="I15" s="7">
        <v>557</v>
      </c>
      <c r="J15" s="7">
        <f t="shared" si="2"/>
        <v>1318</v>
      </c>
      <c r="K15" s="7">
        <v>146</v>
      </c>
      <c r="L15" s="7">
        <v>1172</v>
      </c>
      <c r="M15" s="18">
        <f t="shared" si="3"/>
        <v>49.250749250749251</v>
      </c>
      <c r="N15" s="18">
        <f t="shared" si="4"/>
        <v>29.270729270729273</v>
      </c>
      <c r="O15" s="19">
        <f t="shared" si="5"/>
        <v>88.922610015174513</v>
      </c>
    </row>
    <row r="16" spans="1:15" ht="36.6" customHeight="1" x14ac:dyDescent="0.3">
      <c r="A16" s="6">
        <v>10</v>
      </c>
      <c r="B16" s="7" t="s">
        <v>23</v>
      </c>
      <c r="C16" s="7">
        <f t="shared" si="0"/>
        <v>5457</v>
      </c>
      <c r="D16" s="7">
        <v>605</v>
      </c>
      <c r="E16" s="7">
        <v>1447</v>
      </c>
      <c r="F16" s="7">
        <v>82</v>
      </c>
      <c r="G16" s="7">
        <f t="shared" si="1"/>
        <v>2052</v>
      </c>
      <c r="H16" s="7">
        <v>15</v>
      </c>
      <c r="I16" s="7">
        <v>229</v>
      </c>
      <c r="J16" s="7">
        <f t="shared" si="2"/>
        <v>3079</v>
      </c>
      <c r="K16" s="7">
        <v>310</v>
      </c>
      <c r="L16" s="7">
        <v>2769</v>
      </c>
      <c r="M16" s="18">
        <f t="shared" si="3"/>
        <v>37.603078614623421</v>
      </c>
      <c r="N16" s="18">
        <f t="shared" si="4"/>
        <v>50.742166025288618</v>
      </c>
      <c r="O16" s="19">
        <f t="shared" si="5"/>
        <v>89.931796037674573</v>
      </c>
    </row>
    <row r="17" spans="1:15" ht="36.6" customHeight="1" x14ac:dyDescent="0.3">
      <c r="A17" s="6">
        <v>11</v>
      </c>
      <c r="B17" s="7" t="s">
        <v>24</v>
      </c>
      <c r="C17" s="7">
        <f t="shared" si="0"/>
        <v>1838</v>
      </c>
      <c r="D17" s="7">
        <v>159</v>
      </c>
      <c r="E17" s="7">
        <v>658</v>
      </c>
      <c r="F17" s="7">
        <v>39</v>
      </c>
      <c r="G17" s="7">
        <f t="shared" si="1"/>
        <v>817</v>
      </c>
      <c r="H17" s="7">
        <v>6</v>
      </c>
      <c r="I17" s="7">
        <v>160</v>
      </c>
      <c r="J17" s="7">
        <f t="shared" si="2"/>
        <v>816</v>
      </c>
      <c r="K17" s="7">
        <v>120</v>
      </c>
      <c r="L17" s="7">
        <v>696</v>
      </c>
      <c r="M17" s="18">
        <f t="shared" si="3"/>
        <v>44.450489662676823</v>
      </c>
      <c r="N17" s="18">
        <f t="shared" si="4"/>
        <v>37.867247007616974</v>
      </c>
      <c r="O17" s="19">
        <f t="shared" si="5"/>
        <v>85.294117647058826</v>
      </c>
    </row>
    <row r="18" spans="1:15" ht="36.6" customHeight="1" x14ac:dyDescent="0.3">
      <c r="A18" s="6">
        <v>12</v>
      </c>
      <c r="B18" s="7" t="s">
        <v>25</v>
      </c>
      <c r="C18" s="7">
        <f t="shared" si="0"/>
        <v>883</v>
      </c>
      <c r="D18" s="7">
        <v>81</v>
      </c>
      <c r="E18" s="7">
        <v>273</v>
      </c>
      <c r="F18" s="7">
        <v>5</v>
      </c>
      <c r="G18" s="7">
        <f t="shared" si="1"/>
        <v>354</v>
      </c>
      <c r="H18" s="7">
        <v>0</v>
      </c>
      <c r="I18" s="7">
        <v>17</v>
      </c>
      <c r="J18" s="7">
        <f t="shared" si="2"/>
        <v>507</v>
      </c>
      <c r="K18" s="7">
        <v>19</v>
      </c>
      <c r="L18" s="7">
        <v>488</v>
      </c>
      <c r="M18" s="18">
        <f t="shared" si="3"/>
        <v>40.09060022650057</v>
      </c>
      <c r="N18" s="18">
        <f t="shared" si="4"/>
        <v>55.26613816534541</v>
      </c>
      <c r="O18" s="19">
        <f t="shared" si="5"/>
        <v>96.252465483234715</v>
      </c>
    </row>
    <row r="19" spans="1:15" ht="36.6" customHeight="1" x14ac:dyDescent="0.3">
      <c r="A19" s="6">
        <v>13</v>
      </c>
      <c r="B19" s="7" t="s">
        <v>26</v>
      </c>
      <c r="C19" s="7">
        <f t="shared" si="0"/>
        <v>4700</v>
      </c>
      <c r="D19" s="7">
        <v>103</v>
      </c>
      <c r="E19" s="7">
        <v>298</v>
      </c>
      <c r="F19" s="7">
        <v>31</v>
      </c>
      <c r="G19" s="7">
        <f t="shared" si="1"/>
        <v>401</v>
      </c>
      <c r="H19" s="7">
        <v>0</v>
      </c>
      <c r="I19" s="7">
        <v>1016</v>
      </c>
      <c r="J19" s="7">
        <f t="shared" si="2"/>
        <v>3252</v>
      </c>
      <c r="K19" s="7">
        <v>3068</v>
      </c>
      <c r="L19" s="7">
        <v>184</v>
      </c>
      <c r="M19" s="18">
        <f t="shared" si="3"/>
        <v>8.5319148936170208</v>
      </c>
      <c r="N19" s="18">
        <f t="shared" si="4"/>
        <v>3.9148936170212765</v>
      </c>
      <c r="O19" s="19">
        <f t="shared" si="5"/>
        <v>5.6580565805658054</v>
      </c>
    </row>
    <row r="20" spans="1:15" ht="36.6" customHeight="1" x14ac:dyDescent="0.3">
      <c r="A20" s="6">
        <v>14</v>
      </c>
      <c r="B20" s="7" t="s">
        <v>27</v>
      </c>
      <c r="C20" s="7">
        <f t="shared" si="0"/>
        <v>864</v>
      </c>
      <c r="D20" s="7">
        <v>240</v>
      </c>
      <c r="E20" s="7">
        <v>185</v>
      </c>
      <c r="F20" s="7">
        <v>13</v>
      </c>
      <c r="G20" s="7">
        <f t="shared" si="1"/>
        <v>425</v>
      </c>
      <c r="H20" s="7">
        <v>26</v>
      </c>
      <c r="I20" s="7">
        <v>380</v>
      </c>
      <c r="J20" s="7">
        <f t="shared" si="2"/>
        <v>20</v>
      </c>
      <c r="K20" s="7">
        <v>11</v>
      </c>
      <c r="L20" s="7">
        <v>9</v>
      </c>
      <c r="M20" s="18">
        <f t="shared" si="3"/>
        <v>49.189814814814817</v>
      </c>
      <c r="N20" s="18">
        <f t="shared" si="4"/>
        <v>1.0416666666666665</v>
      </c>
      <c r="O20" s="19">
        <f t="shared" si="5"/>
        <v>45</v>
      </c>
    </row>
    <row r="21" spans="1:15" ht="36.6" customHeight="1" x14ac:dyDescent="0.3">
      <c r="A21" s="6">
        <v>15</v>
      </c>
      <c r="B21" s="7" t="s">
        <v>28</v>
      </c>
      <c r="C21" s="7">
        <f t="shared" si="0"/>
        <v>818</v>
      </c>
      <c r="D21" s="7">
        <v>76</v>
      </c>
      <c r="E21" s="7">
        <v>352</v>
      </c>
      <c r="F21" s="7">
        <v>12</v>
      </c>
      <c r="G21" s="7">
        <f t="shared" si="1"/>
        <v>428</v>
      </c>
      <c r="H21" s="7">
        <v>0</v>
      </c>
      <c r="I21" s="7">
        <v>166</v>
      </c>
      <c r="J21" s="7">
        <f t="shared" si="2"/>
        <v>212</v>
      </c>
      <c r="K21" s="7">
        <v>48</v>
      </c>
      <c r="L21" s="7">
        <v>164</v>
      </c>
      <c r="M21" s="18">
        <f t="shared" si="3"/>
        <v>52.322738386308068</v>
      </c>
      <c r="N21" s="18">
        <f t="shared" si="4"/>
        <v>20.048899755501225</v>
      </c>
      <c r="O21" s="19">
        <f t="shared" si="5"/>
        <v>77.358490566037744</v>
      </c>
    </row>
    <row r="22" spans="1:15" ht="36.6" customHeight="1" x14ac:dyDescent="0.3">
      <c r="A22" s="6">
        <v>16</v>
      </c>
      <c r="B22" s="7" t="s">
        <v>29</v>
      </c>
      <c r="C22" s="7">
        <f t="shared" si="0"/>
        <v>319</v>
      </c>
      <c r="D22" s="7">
        <v>20</v>
      </c>
      <c r="E22" s="7">
        <v>8</v>
      </c>
      <c r="F22" s="7">
        <v>0</v>
      </c>
      <c r="G22" s="7">
        <f t="shared" si="1"/>
        <v>28</v>
      </c>
      <c r="H22" s="7">
        <v>7</v>
      </c>
      <c r="I22" s="7">
        <v>272</v>
      </c>
      <c r="J22" s="7">
        <f t="shared" si="2"/>
        <v>12</v>
      </c>
      <c r="K22" s="7">
        <v>12</v>
      </c>
      <c r="L22" s="7">
        <v>0</v>
      </c>
      <c r="M22" s="18">
        <f t="shared" si="3"/>
        <v>8.7774294670846391</v>
      </c>
      <c r="N22" s="18">
        <f t="shared" si="4"/>
        <v>0</v>
      </c>
      <c r="O22" s="19">
        <f t="shared" si="5"/>
        <v>0</v>
      </c>
    </row>
    <row r="23" spans="1:15" ht="36.6" customHeight="1" x14ac:dyDescent="0.3">
      <c r="A23" s="6">
        <v>17</v>
      </c>
      <c r="B23" s="7" t="s">
        <v>30</v>
      </c>
      <c r="C23" s="7">
        <f t="shared" si="0"/>
        <v>207</v>
      </c>
      <c r="D23" s="7">
        <v>4</v>
      </c>
      <c r="E23" s="7">
        <v>191</v>
      </c>
      <c r="F23" s="7">
        <v>1</v>
      </c>
      <c r="G23" s="7">
        <f t="shared" si="1"/>
        <v>195</v>
      </c>
      <c r="H23" s="7">
        <v>9</v>
      </c>
      <c r="I23" s="7">
        <v>1</v>
      </c>
      <c r="J23" s="7">
        <f t="shared" si="2"/>
        <v>1</v>
      </c>
      <c r="K23" s="7">
        <v>0</v>
      </c>
      <c r="L23" s="7">
        <v>1</v>
      </c>
      <c r="M23" s="18">
        <f t="shared" si="3"/>
        <v>94.20289855072464</v>
      </c>
      <c r="N23" s="18">
        <f t="shared" si="4"/>
        <v>0.48309178743961351</v>
      </c>
      <c r="O23" s="19">
        <f t="shared" si="5"/>
        <v>100</v>
      </c>
    </row>
    <row r="24" spans="1:15" ht="36.6" customHeight="1" x14ac:dyDescent="0.3">
      <c r="A24" s="6">
        <v>18</v>
      </c>
      <c r="B24" s="7" t="s">
        <v>31</v>
      </c>
      <c r="C24" s="7">
        <f t="shared" si="0"/>
        <v>164</v>
      </c>
      <c r="D24" s="7">
        <v>7</v>
      </c>
      <c r="E24" s="7">
        <v>79</v>
      </c>
      <c r="F24" s="7">
        <v>4</v>
      </c>
      <c r="G24" s="7">
        <f t="shared" si="1"/>
        <v>86</v>
      </c>
      <c r="H24" s="7">
        <v>18</v>
      </c>
      <c r="I24" s="7">
        <v>40</v>
      </c>
      <c r="J24" s="7">
        <f t="shared" si="2"/>
        <v>16</v>
      </c>
      <c r="K24" s="7">
        <v>15</v>
      </c>
      <c r="L24" s="7">
        <v>1</v>
      </c>
      <c r="M24" s="18">
        <f t="shared" si="3"/>
        <v>52.439024390243901</v>
      </c>
      <c r="N24" s="18">
        <f t="shared" si="4"/>
        <v>0.6097560975609756</v>
      </c>
      <c r="O24" s="19">
        <f t="shared" si="5"/>
        <v>6.25</v>
      </c>
    </row>
    <row r="25" spans="1:15" ht="36.6" customHeight="1" x14ac:dyDescent="0.3">
      <c r="A25" s="6">
        <v>19</v>
      </c>
      <c r="B25" s="7" t="s">
        <v>32</v>
      </c>
      <c r="C25" s="7">
        <f t="shared" si="0"/>
        <v>0</v>
      </c>
      <c r="D25" s="7">
        <v>0</v>
      </c>
      <c r="E25" s="7">
        <v>0</v>
      </c>
      <c r="F25" s="7">
        <v>0</v>
      </c>
      <c r="G25" s="7">
        <f t="shared" si="1"/>
        <v>0</v>
      </c>
      <c r="H25" s="7">
        <v>0</v>
      </c>
      <c r="I25" s="7">
        <v>0</v>
      </c>
      <c r="J25" s="7">
        <f t="shared" si="2"/>
        <v>0</v>
      </c>
      <c r="K25" s="7">
        <v>0</v>
      </c>
      <c r="L25" s="7">
        <v>0</v>
      </c>
      <c r="M25" s="18">
        <v>0</v>
      </c>
      <c r="N25" s="18">
        <v>0</v>
      </c>
      <c r="O25" s="19">
        <v>0</v>
      </c>
    </row>
    <row r="26" spans="1:15" ht="36.6" customHeight="1" x14ac:dyDescent="0.3">
      <c r="A26" s="6">
        <v>20</v>
      </c>
      <c r="B26" s="7" t="s">
        <v>33</v>
      </c>
      <c r="C26" s="7">
        <f t="shared" si="0"/>
        <v>268</v>
      </c>
      <c r="D26" s="7">
        <v>10</v>
      </c>
      <c r="E26" s="7">
        <v>33</v>
      </c>
      <c r="F26" s="7">
        <v>0</v>
      </c>
      <c r="G26" s="7">
        <f t="shared" si="1"/>
        <v>43</v>
      </c>
      <c r="H26" s="7">
        <v>0</v>
      </c>
      <c r="I26" s="7">
        <v>10</v>
      </c>
      <c r="J26" s="7">
        <f t="shared" si="2"/>
        <v>215</v>
      </c>
      <c r="K26" s="7">
        <v>22</v>
      </c>
      <c r="L26" s="7">
        <v>193</v>
      </c>
      <c r="M26" s="18">
        <f t="shared" si="3"/>
        <v>16.044776119402986</v>
      </c>
      <c r="N26" s="18">
        <f t="shared" si="4"/>
        <v>72.014925373134332</v>
      </c>
      <c r="O26" s="19">
        <f t="shared" si="5"/>
        <v>89.767441860465112</v>
      </c>
    </row>
    <row r="27" spans="1:15" ht="36.6" customHeight="1" x14ac:dyDescent="0.3">
      <c r="A27" s="6">
        <v>21</v>
      </c>
      <c r="B27" s="7" t="s">
        <v>34</v>
      </c>
      <c r="C27" s="7">
        <f t="shared" si="0"/>
        <v>154</v>
      </c>
      <c r="D27" s="7">
        <v>2</v>
      </c>
      <c r="E27" s="7">
        <v>2</v>
      </c>
      <c r="F27" s="7">
        <v>0</v>
      </c>
      <c r="G27" s="7">
        <f t="shared" si="1"/>
        <v>4</v>
      </c>
      <c r="H27" s="7">
        <v>0</v>
      </c>
      <c r="I27" s="7">
        <v>148</v>
      </c>
      <c r="J27" s="7">
        <f t="shared" si="2"/>
        <v>2</v>
      </c>
      <c r="K27" s="7">
        <v>1</v>
      </c>
      <c r="L27" s="7">
        <v>1</v>
      </c>
      <c r="M27" s="18">
        <f t="shared" si="3"/>
        <v>2.5974025974025974</v>
      </c>
      <c r="N27" s="18">
        <f t="shared" si="4"/>
        <v>0.64935064935064934</v>
      </c>
      <c r="O27" s="19">
        <f t="shared" si="5"/>
        <v>50</v>
      </c>
    </row>
    <row r="28" spans="1:15" ht="36.6" customHeight="1" x14ac:dyDescent="0.3">
      <c r="A28" s="6">
        <v>22</v>
      </c>
      <c r="B28" s="7" t="s">
        <v>35</v>
      </c>
      <c r="C28" s="7">
        <f t="shared" si="0"/>
        <v>300</v>
      </c>
      <c r="D28" s="7">
        <v>8</v>
      </c>
      <c r="E28" s="7">
        <v>13</v>
      </c>
      <c r="F28" s="7">
        <v>0</v>
      </c>
      <c r="G28" s="7">
        <f t="shared" si="1"/>
        <v>21</v>
      </c>
      <c r="H28" s="7">
        <v>16</v>
      </c>
      <c r="I28" s="7">
        <v>257</v>
      </c>
      <c r="J28" s="7">
        <f t="shared" si="2"/>
        <v>6</v>
      </c>
      <c r="K28" s="7">
        <v>1</v>
      </c>
      <c r="L28" s="7">
        <v>5</v>
      </c>
      <c r="M28" s="18">
        <f t="shared" si="3"/>
        <v>7.0000000000000009</v>
      </c>
      <c r="N28" s="18">
        <f t="shared" si="4"/>
        <v>1.6666666666666667</v>
      </c>
      <c r="O28" s="19">
        <f t="shared" si="5"/>
        <v>83.333333333333343</v>
      </c>
    </row>
    <row r="29" spans="1:15" ht="36.6" customHeight="1" x14ac:dyDescent="0.3">
      <c r="A29" s="6">
        <v>23</v>
      </c>
      <c r="B29" s="7" t="s">
        <v>36</v>
      </c>
      <c r="C29" s="7">
        <f t="shared" si="0"/>
        <v>110</v>
      </c>
      <c r="D29" s="7">
        <v>3</v>
      </c>
      <c r="E29" s="7">
        <v>0</v>
      </c>
      <c r="F29" s="7">
        <v>0</v>
      </c>
      <c r="G29" s="7">
        <f t="shared" si="1"/>
        <v>3</v>
      </c>
      <c r="H29" s="7">
        <v>33</v>
      </c>
      <c r="I29" s="7">
        <v>72</v>
      </c>
      <c r="J29" s="7">
        <f t="shared" si="2"/>
        <v>2</v>
      </c>
      <c r="K29" s="7">
        <v>0</v>
      </c>
      <c r="L29" s="7">
        <v>2</v>
      </c>
      <c r="M29" s="18">
        <f t="shared" si="3"/>
        <v>2.7272727272727271</v>
      </c>
      <c r="N29" s="18">
        <f t="shared" si="4"/>
        <v>1.8181818181818181</v>
      </c>
      <c r="O29" s="19">
        <f t="shared" si="5"/>
        <v>100</v>
      </c>
    </row>
    <row r="30" spans="1:15" ht="36.6" customHeight="1" thickBot="1" x14ac:dyDescent="0.35">
      <c r="A30" s="8">
        <v>24</v>
      </c>
      <c r="B30" s="9" t="s">
        <v>37</v>
      </c>
      <c r="C30" s="9">
        <f t="shared" si="0"/>
        <v>7659</v>
      </c>
      <c r="D30" s="9">
        <v>5937</v>
      </c>
      <c r="E30" s="9">
        <v>726</v>
      </c>
      <c r="F30" s="7">
        <v>47</v>
      </c>
      <c r="G30" s="9">
        <f t="shared" si="1"/>
        <v>6663</v>
      </c>
      <c r="H30" s="7">
        <v>148</v>
      </c>
      <c r="I30" s="9">
        <v>332</v>
      </c>
      <c r="J30" s="9">
        <f t="shared" si="2"/>
        <v>469</v>
      </c>
      <c r="K30" s="9">
        <v>16</v>
      </c>
      <c r="L30" s="9">
        <v>453</v>
      </c>
      <c r="M30" s="18">
        <f t="shared" si="3"/>
        <v>86.995691343517436</v>
      </c>
      <c r="N30" s="18">
        <f t="shared" si="4"/>
        <v>5.9146102624363488</v>
      </c>
      <c r="O30" s="19">
        <f t="shared" si="5"/>
        <v>96.588486140724953</v>
      </c>
    </row>
    <row r="31" spans="1:15" s="11" customFormat="1" ht="49.5" customHeight="1" thickBot="1" x14ac:dyDescent="0.65">
      <c r="A31" s="29" t="s">
        <v>38</v>
      </c>
      <c r="B31" s="30"/>
      <c r="C31" s="10">
        <f t="shared" ref="C31:L31" si="6">SUM(C7:C30)</f>
        <v>113659</v>
      </c>
      <c r="D31" s="10">
        <f t="shared" si="6"/>
        <v>15021</v>
      </c>
      <c r="E31" s="10">
        <f t="shared" si="6"/>
        <v>43765</v>
      </c>
      <c r="F31" s="10">
        <f t="shared" si="6"/>
        <v>1466</v>
      </c>
      <c r="G31" s="10">
        <f t="shared" si="6"/>
        <v>58786</v>
      </c>
      <c r="H31" s="10">
        <f t="shared" si="6"/>
        <v>685</v>
      </c>
      <c r="I31" s="10">
        <f t="shared" si="6"/>
        <v>9316</v>
      </c>
      <c r="J31" s="10">
        <f t="shared" si="6"/>
        <v>43406</v>
      </c>
      <c r="K31" s="10">
        <f t="shared" si="6"/>
        <v>5263</v>
      </c>
      <c r="L31" s="10">
        <f t="shared" si="6"/>
        <v>38143</v>
      </c>
      <c r="M31" s="20">
        <f t="shared" si="3"/>
        <v>51.721377101681341</v>
      </c>
      <c r="N31" s="20">
        <f t="shared" si="4"/>
        <v>33.559155016320744</v>
      </c>
      <c r="O31" s="20">
        <f t="shared" si="5"/>
        <v>87.874948163848316</v>
      </c>
    </row>
    <row r="32" spans="1:15" ht="14.25" customHeight="1" x14ac:dyDescent="0.3"/>
    <row r="33" spans="6:9" ht="25.8" x14ac:dyDescent="0.3">
      <c r="I33" s="12"/>
    </row>
    <row r="37" spans="6:9" x14ac:dyDescent="0.3">
      <c r="F37">
        <f>15021-9084</f>
        <v>5937</v>
      </c>
    </row>
  </sheetData>
  <mergeCells count="2">
    <mergeCell ref="A2:O3"/>
    <mergeCell ref="A31:B31"/>
  </mergeCells>
  <printOptions horizontalCentered="1"/>
  <pageMargins left="0.56496062999999996" right="0.31496062992126" top="1.2480314960000001" bottom="0.74803149606299202" header="0.31496062992126" footer="0.31496062992126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24.11.2022</vt:lpstr>
      <vt:lpstr>'24.11.2022'!Print_Area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SLPC</cp:lastModifiedBy>
  <cp:lastPrinted>2022-02-15T12:32:02Z</cp:lastPrinted>
  <dcterms:created xsi:type="dcterms:W3CDTF">2022-01-26T06:47:58Z</dcterms:created>
  <dcterms:modified xsi:type="dcterms:W3CDTF">2022-02-15T12:32:06Z</dcterms:modified>
</cp:coreProperties>
</file>