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20" yWindow="-120" windowWidth="19440" windowHeight="1500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SEP 21" sheetId="38" r:id="rId5"/>
  </sheets>
  <definedNames>
    <definedName name="_xlnm.Print_Area" localSheetId="0">'BASIC STAT.DATA'!$A$1:$L$46</definedName>
    <definedName name="_xlnm.Print_Area" localSheetId="3">'Debt Swap'!$A$1:$F$10</definedName>
    <definedName name="_xlnm.Print_Area" localSheetId="4">'SEP 21'!$B$3:$J$53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38" l="1"/>
  <c r="J35" i="38"/>
  <c r="I35" i="38"/>
  <c r="I34" i="38"/>
  <c r="C20" i="5" l="1"/>
  <c r="D20" i="5"/>
  <c r="E20" i="5"/>
  <c r="F20" i="5"/>
  <c r="G20" i="5"/>
  <c r="B20" i="5"/>
  <c r="E40" i="38" l="1"/>
  <c r="F40" i="38"/>
  <c r="H40" i="38"/>
  <c r="D40" i="38"/>
  <c r="E47" i="38"/>
  <c r="F47" i="38"/>
  <c r="H47" i="38"/>
  <c r="D47" i="38"/>
  <c r="J46" i="38" l="1"/>
  <c r="I46" i="38"/>
  <c r="E49" i="38" l="1"/>
  <c r="F49" i="38"/>
  <c r="H49" i="38"/>
  <c r="D49" i="38"/>
  <c r="G49" i="38"/>
  <c r="J45" i="38"/>
  <c r="G47" i="38"/>
  <c r="H43" i="38"/>
  <c r="F43" i="38"/>
  <c r="E43" i="38"/>
  <c r="D43" i="38"/>
  <c r="J42" i="38"/>
  <c r="I42" i="38"/>
  <c r="J39" i="38"/>
  <c r="J38" i="38"/>
  <c r="I39" i="38"/>
  <c r="J36" i="38"/>
  <c r="J33" i="38"/>
  <c r="J32" i="38"/>
  <c r="J31" i="38"/>
  <c r="J30" i="38"/>
  <c r="J29" i="38"/>
  <c r="J28" i="38"/>
  <c r="J27" i="38"/>
  <c r="J26" i="38"/>
  <c r="J25" i="38"/>
  <c r="J24" i="38"/>
  <c r="J23" i="38"/>
  <c r="I33" i="38"/>
  <c r="I32" i="38"/>
  <c r="I31" i="38"/>
  <c r="I30" i="38"/>
  <c r="I29" i="38"/>
  <c r="I28" i="38"/>
  <c r="I27" i="38"/>
  <c r="I26" i="38"/>
  <c r="I25" i="38"/>
  <c r="I24" i="38"/>
  <c r="I23" i="38"/>
  <c r="H37" i="38"/>
  <c r="H41" i="38" s="1"/>
  <c r="F37" i="38"/>
  <c r="F41" i="38" s="1"/>
  <c r="E37" i="38"/>
  <c r="D37" i="38"/>
  <c r="D41" i="38" s="1"/>
  <c r="J10" i="38"/>
  <c r="J11" i="38"/>
  <c r="J12" i="38"/>
  <c r="J13" i="38"/>
  <c r="J14" i="38"/>
  <c r="J15" i="38"/>
  <c r="J16" i="38"/>
  <c r="J17" i="38"/>
  <c r="J18" i="38"/>
  <c r="J19" i="38"/>
  <c r="J20" i="38"/>
  <c r="J21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H22" i="38"/>
  <c r="F22" i="38"/>
  <c r="E22" i="38"/>
  <c r="D22" i="38"/>
  <c r="G20" i="4"/>
  <c r="H20" i="4"/>
  <c r="F20" i="4"/>
  <c r="E41" i="38" l="1"/>
  <c r="E44" i="38" s="1"/>
  <c r="E51" i="38" s="1"/>
  <c r="I38" i="38"/>
  <c r="G40" i="38"/>
  <c r="G43" i="38"/>
  <c r="I43" i="38" s="1"/>
  <c r="J43" i="38"/>
  <c r="I47" i="38"/>
  <c r="I45" i="38"/>
  <c r="J47" i="38"/>
  <c r="D44" i="38"/>
  <c r="D51" i="38" s="1"/>
  <c r="J37" i="38"/>
  <c r="J40" i="38"/>
  <c r="H44" i="38"/>
  <c r="H51" i="38" s="1"/>
  <c r="G37" i="38"/>
  <c r="F44" i="38"/>
  <c r="F51" i="38" s="1"/>
  <c r="I36" i="38"/>
  <c r="J22" i="38"/>
  <c r="G22" i="38"/>
  <c r="I22" i="38" s="1"/>
  <c r="I37" i="38" l="1"/>
  <c r="G41" i="38"/>
  <c r="J51" i="38"/>
  <c r="J44" i="38"/>
  <c r="J41" i="38"/>
  <c r="C40" i="4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I40" i="38" l="1"/>
  <c r="I41" i="38" l="1"/>
  <c r="G44" i="38"/>
  <c r="G51" i="38" l="1"/>
  <c r="I51" i="38" s="1"/>
  <c r="I44" i="38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C40" i="5"/>
  <c r="B42" i="5"/>
  <c r="B40" i="5"/>
  <c r="H42" i="4"/>
  <c r="G42" i="4"/>
  <c r="F42" i="4"/>
  <c r="H40" i="4"/>
  <c r="G40" i="4"/>
  <c r="F40" i="4"/>
  <c r="D43" i="5" l="1"/>
  <c r="D46" i="5" s="1"/>
  <c r="F44" i="20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<sst xmlns="http://schemas.openxmlformats.org/spreadsheetml/2006/main" count="223" uniqueCount="123">
  <si>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</si>
  <si>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</si>
  <si>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</si>
  <si>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</si>
  <si>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</si>
  <si>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</si>
  <si>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</si>
  <si>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</si>
  <si>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</si>
  <si>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</si>
  <si>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</si>
  <si>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</si>
  <si>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</si>
  <si>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</si>
  <si>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</si>
  <si>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</si>
  <si>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</si>
  <si>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</si>
  <si>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</si>
  <si>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</si>
  <si>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</si>
  <si>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</si>
  <si>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</si>
  <si>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</si>
  <si>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</si>
  <si>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</si>
  <si>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</si>
  <si>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</si>
  <si>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</si>
  <si>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</si>
  <si>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</si>
  <si>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</si>
  <si>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</si>
  <si>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</si>
  <si>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</si>
  <si>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</si>
  <si>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</si>
  <si>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</si>
  <si>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</si>
  <si>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</si>
  <si>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</si>
  <si>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</si>
  <si>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</si>
  <si>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</si>
  <si>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</si>
  <si>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</si>
  <si>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</si>
  <si>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</si>
  <si>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</si>
  <si>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Karur Vysya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</si>
  <si>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</si>
  <si>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</si>
  <si>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</si>
  <si>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</si>
  <si>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</si>
  <si>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</si>
  <si>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</si>
  <si>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</si>
  <si>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</si>
  <si>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</si>
  <si>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</si>
  <si>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</si>
  <si>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</si>
  <si>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</si>
  <si>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</si>
  <si>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</si>
  <si>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</si>
  <si>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</si>
  <si>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</si>
  <si>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</si>
  <si>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</si>
  <si>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</si>
  <si>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</si>
  <si>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</si>
  <si>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</si>
  <si>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</si>
  <si>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</si>
  <si>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</si>
  <si>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</si>
  <si>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</si>
  <si>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</si>
  <si>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</si>
  <si>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</si>
  <si>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</si>
  <si>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</si>
  <si>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</si>
  <si>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</si>
  <si>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</si>
  <si>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</si>
  <si>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</si>
  <si>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</si>
  <si>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</si>
  <si>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</si>
  <si>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</si>
  <si>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</si>
  <si>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</si>
  <si>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</si>
  <si>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</si>
  <si>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</si>
  <si>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</si>
  <si>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</si>
  <si>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</si>
  <si>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</si>
  <si>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</si>
  <si>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</si>
  <si>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</si>
  <si>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CITIZENS URBAN COOP. BANK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</si>
  <si>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</si>
  <si>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</si>
  <si>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</si>
  <si>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</si>
  <si>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</si>
  <si>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</si>
  <si>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</si>
  <si>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</si>
  <si>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</si>
  <si>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</si>
  <si>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</si>
  <si>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</si>
  <si>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>RBL Bank Ltd.</t>
  </si>
  <si>
    <t>South Indian Bank</t>
  </si>
  <si>
    <t>CD RATIO OF BANKS AS ON 31.12.2021 (Net of NRE Deposit)</t>
  </si>
  <si>
    <t xml:space="preserve">Annexure - 11.1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</si>
</sst>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0"/>
    <numFmt numFmtId="165" formatCode="[$-4009]General"/>
  </numFmts>
  <fonts count="4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5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2" fillId="0" borderId="0"/>
    <xf numFmtId="0" fontId="36" fillId="0" borderId="0"/>
    <xf numFmtId="165" fontId="40" fillId="0" borderId="0"/>
  </cellStyleXfs>
  <cellXfs count="159">
    <xf numFmtId="0" fontId="0" fillId="0" borderId="0" xfId="0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1" fillId="0" borderId="0" xfId="0" applyFont="1"/>
    <xf numFmtId="0" fontId="16" fillId="0" borderId="0" xfId="0" applyFont="1"/>
    <xf numFmtId="1" fontId="17" fillId="0" borderId="6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/>
    </xf>
    <xf numFmtId="1" fontId="24" fillId="0" borderId="6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9" fillId="0" borderId="15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6" xfId="1" applyBorder="1"/>
    <xf numFmtId="0" fontId="31" fillId="0" borderId="6" xfId="1" applyFont="1" applyBorder="1" applyAlignment="1">
      <alignment horizontal="center" wrapText="1"/>
    </xf>
    <xf numFmtId="0" fontId="33" fillId="0" borderId="0" xfId="1" applyFont="1"/>
    <xf numFmtId="0" fontId="31" fillId="0" borderId="13" xfId="1" applyFont="1" applyBorder="1" applyAlignment="1">
      <alignment wrapText="1"/>
    </xf>
    <xf numFmtId="0" fontId="31" fillId="0" borderId="6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33" xfId="1" applyFont="1" applyBorder="1" applyAlignment="1">
      <alignment vertical="top" wrapText="1"/>
    </xf>
    <xf numFmtId="0" fontId="13" fillId="0" borderId="34" xfId="1" applyFont="1" applyBorder="1" applyAlignment="1">
      <alignment vertical="top" wrapText="1"/>
    </xf>
    <xf numFmtId="1" fontId="37" fillId="0" borderId="35" xfId="2" applyNumberFormat="1" applyFont="1" applyFill="1" applyBorder="1" applyAlignment="1">
      <alignment horizontal="left" vertical="center"/>
    </xf>
    <xf numFmtId="164" fontId="38" fillId="0" borderId="36" xfId="2" applyNumberFormat="1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>
      <alignment horizontal="right" vertical="center"/>
    </xf>
    <xf numFmtId="1" fontId="20" fillId="0" borderId="6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 applyProtection="1">
      <alignment horizontal="right" vertical="center"/>
      <protection locked="0"/>
    </xf>
    <xf numFmtId="1" fontId="20" fillId="0" borderId="14" xfId="0" applyNumberFormat="1" applyFont="1" applyFill="1" applyBorder="1" applyAlignment="1">
      <alignment horizontal="right" vertical="center"/>
    </xf>
    <xf numFmtId="1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1" fontId="37" fillId="0" borderId="39" xfId="2" applyNumberFormat="1" applyFont="1" applyFill="1" applyBorder="1" applyAlignment="1">
      <alignment horizontal="left" vertical="center"/>
    </xf>
    <xf numFmtId="0" fontId="14" fillId="0" borderId="7" xfId="0" applyFont="1" applyBorder="1" applyAlignment="1">
      <alignment horizontal="right"/>
    </xf>
    <xf numFmtId="1" fontId="37" fillId="0" borderId="6" xfId="2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4" fillId="0" borderId="0" xfId="0" applyFont="1" applyFill="1"/>
    <xf numFmtId="1" fontId="43" fillId="0" borderId="7" xfId="0" applyNumberFormat="1" applyFont="1" applyFill="1" applyBorder="1" applyAlignment="1">
      <alignment horizontal="left" vertical="center"/>
    </xf>
    <xf numFmtId="2" fontId="43" fillId="0" borderId="7" xfId="0" applyNumberFormat="1" applyFont="1" applyFill="1" applyBorder="1" applyAlignment="1">
      <alignment vertical="center"/>
    </xf>
    <xf numFmtId="2" fontId="43" fillId="0" borderId="1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/>
    </xf>
    <xf numFmtId="2" fontId="43" fillId="0" borderId="6" xfId="0" applyNumberFormat="1" applyFont="1" applyFill="1" applyBorder="1" applyAlignment="1">
      <alignment vertical="center"/>
    </xf>
    <xf numFmtId="2" fontId="43" fillId="0" borderId="16" xfId="0" applyNumberFormat="1" applyFont="1" applyFill="1" applyBorder="1" applyAlignment="1">
      <alignment vertical="center"/>
    </xf>
    <xf numFmtId="0" fontId="44" fillId="0" borderId="26" xfId="0" applyFont="1" applyFill="1" applyBorder="1" applyAlignment="1">
      <alignment vertical="center"/>
    </xf>
    <xf numFmtId="2" fontId="44" fillId="0" borderId="26" xfId="0" applyNumberFormat="1" applyFont="1" applyFill="1" applyBorder="1" applyAlignment="1">
      <alignment vertical="center"/>
    </xf>
    <xf numFmtId="2" fontId="44" fillId="0" borderId="2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 wrapText="1"/>
    </xf>
    <xf numFmtId="1" fontId="43" fillId="0" borderId="31" xfId="0" applyNumberFormat="1" applyFont="1" applyFill="1" applyBorder="1" applyAlignment="1">
      <alignment horizontal="left" vertical="center"/>
    </xf>
    <xf numFmtId="0" fontId="43" fillId="0" borderId="7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3" fillId="0" borderId="44" xfId="0" applyFont="1" applyFill="1" applyBorder="1" applyAlignment="1">
      <alignment horizontal="left" vertical="center"/>
    </xf>
    <xf numFmtId="0" fontId="44" fillId="0" borderId="37" xfId="0" applyFont="1" applyFill="1" applyBorder="1" applyAlignment="1">
      <alignment horizontal="left" vertical="center" wrapText="1"/>
    </xf>
    <xf numFmtId="1" fontId="43" fillId="0" borderId="7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vertical="center"/>
    </xf>
    <xf numFmtId="1" fontId="44" fillId="0" borderId="26" xfId="0" applyNumberFormat="1" applyFont="1" applyFill="1" applyBorder="1" applyAlignment="1">
      <alignment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25" xfId="0" applyFont="1" applyFill="1" applyBorder="1" applyAlignment="1"/>
    <xf numFmtId="0" fontId="44" fillId="0" borderId="43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46" fillId="0" borderId="0" xfId="0" applyFont="1" applyFill="1"/>
    <xf numFmtId="0" fontId="1" fillId="0" borderId="12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1" fillId="0" borderId="30" xfId="0" applyFont="1" applyBorder="1" applyAlignment="1">
      <alignment wrapText="1"/>
    </xf>
    <xf numFmtId="0" fontId="1" fillId="0" borderId="1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0" fillId="0" borderId="5" xfId="1" applyFont="1" applyBorder="1" applyAlignment="1">
      <alignment horizontal="left"/>
    </xf>
    <xf numFmtId="0" fontId="35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41" fillId="0" borderId="0" xfId="0" applyFont="1" applyFill="1" applyAlignment="1">
      <alignment horizontal="right"/>
    </xf>
    <xf numFmtId="0" fontId="39" fillId="0" borderId="4" xfId="0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45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right"/>
    </xf>
    <xf numFmtId="0" fontId="44" fillId="0" borderId="9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/>
    </xf>
    <xf numFmtId="0" fontId="44" fillId="0" borderId="9" xfId="0" applyFont="1" applyFill="1" applyBorder="1" applyAlignment="1">
      <alignment horizontal="center" wrapText="1"/>
    </xf>
    <xf numFmtId="0" fontId="44" fillId="0" borderId="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</cellXfs>
  <cellStyles count="4">
    <cellStyle name="Excel Built-in Normal" xfId="2"/>
    <cellStyle name="Excel Built-in Normal 1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104" t="s">
        <v>13</v>
      </c>
      <c r="K2" s="104"/>
      <c r="L2" s="104"/>
    </row>
    <row r="3" spans="1:12" ht="24.6">
      <c r="A3" s="103" t="s">
        <v>107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97" t="s">
        <v>5</v>
      </c>
      <c r="B5" s="98"/>
      <c r="C5" s="98"/>
      <c r="D5" s="98"/>
      <c r="E5" s="98"/>
      <c r="F5" s="99"/>
      <c r="G5" s="99"/>
      <c r="H5" s="25" t="s">
        <v>51</v>
      </c>
    </row>
    <row r="6" spans="1:12" ht="34.799999999999997">
      <c r="A6" s="29" t="s">
        <v>6</v>
      </c>
      <c r="B6" s="100" t="s">
        <v>7</v>
      </c>
      <c r="C6" s="101"/>
      <c r="D6" s="101"/>
      <c r="E6" s="102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60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61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62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63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64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65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66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67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68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69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70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71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53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52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87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88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89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90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91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92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105" t="s">
        <v>38</v>
      </c>
      <c r="G1" s="106"/>
    </row>
    <row r="2" spans="1:7" ht="15.6" thickBot="1">
      <c r="A2" s="107" t="s">
        <v>108</v>
      </c>
      <c r="B2" s="108"/>
      <c r="C2" s="108"/>
      <c r="D2" s="108"/>
      <c r="E2" s="108"/>
      <c r="F2" s="108"/>
      <c r="G2" s="109"/>
    </row>
    <row r="3" spans="1:7" ht="18">
      <c r="A3" s="98" t="s">
        <v>5</v>
      </c>
      <c r="B3" s="99"/>
      <c r="C3" s="99"/>
      <c r="D3" s="99"/>
    </row>
    <row r="4" spans="1:7" ht="21.6" thickBot="1">
      <c r="F4" s="114" t="s">
        <v>117</v>
      </c>
      <c r="G4" s="115"/>
    </row>
    <row r="5" spans="1:7" ht="17.399999999999999">
      <c r="A5" s="110" t="s">
        <v>6</v>
      </c>
      <c r="B5" s="110" t="s">
        <v>10</v>
      </c>
      <c r="C5" s="110"/>
      <c r="D5" s="110"/>
      <c r="E5" s="112" t="s">
        <v>1</v>
      </c>
      <c r="F5" s="112"/>
      <c r="G5" s="113"/>
    </row>
    <row r="6" spans="1:7">
      <c r="A6" s="110"/>
      <c r="B6" s="111" t="s">
        <v>11</v>
      </c>
      <c r="C6" s="111" t="s">
        <v>2</v>
      </c>
      <c r="D6" s="111" t="s">
        <v>12</v>
      </c>
      <c r="E6" s="112"/>
      <c r="F6" s="112"/>
      <c r="G6" s="113"/>
    </row>
    <row r="7" spans="1:7" ht="17.399999999999999">
      <c r="A7" s="110"/>
      <c r="B7" s="111"/>
      <c r="C7" s="111"/>
      <c r="D7" s="111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60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61</v>
      </c>
      <c r="B9" s="44"/>
      <c r="C9" s="44"/>
      <c r="D9" s="44"/>
      <c r="E9" s="44"/>
      <c r="F9" s="44"/>
      <c r="G9" s="3"/>
    </row>
    <row r="10" spans="1:7" ht="17.399999999999999">
      <c r="A10" s="41" t="s">
        <v>62</v>
      </c>
      <c r="B10" s="44"/>
      <c r="C10" s="44"/>
      <c r="D10" s="44"/>
      <c r="E10" s="44"/>
      <c r="F10" s="44"/>
      <c r="G10" s="3"/>
    </row>
    <row r="11" spans="1:7" ht="17.399999999999999">
      <c r="A11" s="41" t="s">
        <v>63</v>
      </c>
      <c r="B11" s="44"/>
      <c r="C11" s="44"/>
      <c r="D11" s="44"/>
      <c r="E11" s="44"/>
      <c r="F11" s="44"/>
      <c r="G11" s="3"/>
    </row>
    <row r="12" spans="1:7" ht="17.399999999999999">
      <c r="A12" s="41" t="s">
        <v>64</v>
      </c>
      <c r="B12" s="44"/>
      <c r="C12" s="44"/>
      <c r="D12" s="44"/>
      <c r="E12" s="44"/>
      <c r="F12" s="44"/>
      <c r="G12" s="3"/>
    </row>
    <row r="13" spans="1:7" ht="17.399999999999999">
      <c r="A13" s="41" t="s">
        <v>65</v>
      </c>
      <c r="B13" s="44"/>
      <c r="C13" s="44"/>
      <c r="D13" s="44"/>
      <c r="E13" s="44"/>
      <c r="F13" s="44"/>
      <c r="G13" s="3"/>
    </row>
    <row r="14" spans="1:7">
      <c r="A14" s="41" t="s">
        <v>66</v>
      </c>
      <c r="B14" s="27"/>
      <c r="C14" s="27"/>
      <c r="D14" s="27"/>
      <c r="E14" s="27"/>
      <c r="F14" s="27"/>
      <c r="G14" s="26"/>
    </row>
    <row r="15" spans="1:7">
      <c r="A15" s="41" t="s">
        <v>67</v>
      </c>
      <c r="B15" s="27"/>
      <c r="C15" s="27"/>
      <c r="D15" s="27"/>
      <c r="E15" s="27"/>
      <c r="F15" s="27"/>
      <c r="G15" s="26"/>
    </row>
    <row r="16" spans="1:7">
      <c r="A16" s="41" t="s">
        <v>68</v>
      </c>
      <c r="B16" s="27"/>
      <c r="C16" s="27"/>
      <c r="D16" s="27"/>
      <c r="E16" s="27"/>
      <c r="F16" s="27"/>
      <c r="G16" s="26"/>
    </row>
    <row r="17" spans="1:7">
      <c r="A17" s="41" t="s">
        <v>69</v>
      </c>
      <c r="B17" s="27"/>
      <c r="C17" s="27"/>
      <c r="D17" s="27"/>
      <c r="E17" s="27"/>
      <c r="F17" s="27"/>
      <c r="G17" s="26"/>
    </row>
    <row r="18" spans="1:7">
      <c r="A18" s="41" t="s">
        <v>70</v>
      </c>
      <c r="B18" s="27"/>
      <c r="C18" s="27"/>
      <c r="D18" s="27"/>
      <c r="E18" s="27"/>
      <c r="F18" s="27"/>
      <c r="G18" s="26"/>
    </row>
    <row r="19" spans="1:7">
      <c r="A19" s="41" t="s">
        <v>71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53</v>
      </c>
      <c r="B22" s="27"/>
      <c r="C22" s="27"/>
      <c r="D22" s="27"/>
      <c r="E22" s="27"/>
      <c r="F22" s="27"/>
      <c r="G22" s="26"/>
    </row>
    <row r="23" spans="1:7" ht="17.399999999999999">
      <c r="A23" s="42" t="s">
        <v>52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87</v>
      </c>
      <c r="B34" s="27"/>
      <c r="C34" s="27"/>
      <c r="D34" s="27"/>
      <c r="E34" s="27"/>
      <c r="F34" s="27"/>
      <c r="G34" s="26"/>
    </row>
    <row r="35" spans="1:7" ht="17.399999999999999">
      <c r="A35" s="42" t="s">
        <v>88</v>
      </c>
      <c r="B35" s="27"/>
      <c r="C35" s="27"/>
      <c r="D35" s="27"/>
      <c r="E35" s="27"/>
      <c r="F35" s="27"/>
      <c r="G35" s="26"/>
    </row>
    <row r="36" spans="1:7" ht="17.399999999999999">
      <c r="A36" s="42" t="s">
        <v>89</v>
      </c>
      <c r="B36" s="27"/>
      <c r="C36" s="27"/>
      <c r="D36" s="27"/>
      <c r="E36" s="27"/>
      <c r="F36" s="27"/>
      <c r="G36" s="26"/>
    </row>
    <row r="37" spans="1:7" ht="17.399999999999999">
      <c r="A37" s="42" t="s">
        <v>90</v>
      </c>
      <c r="B37" s="27"/>
      <c r="C37" s="27"/>
      <c r="D37" s="27"/>
      <c r="E37" s="27"/>
      <c r="F37" s="27"/>
      <c r="G37" s="26"/>
    </row>
    <row r="38" spans="1:7" ht="17.399999999999999">
      <c r="A38" s="42" t="s">
        <v>91</v>
      </c>
      <c r="B38" s="27"/>
      <c r="C38" s="27"/>
      <c r="D38" s="27"/>
      <c r="E38" s="27"/>
      <c r="F38" s="27"/>
      <c r="G38" s="26"/>
    </row>
    <row r="39" spans="1:7" ht="17.399999999999999">
      <c r="A39" s="42" t="s">
        <v>92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54</v>
      </c>
    </row>
    <row r="3" spans="2:8" ht="18" thickBot="1">
      <c r="G3" s="105"/>
      <c r="H3" s="106"/>
    </row>
    <row r="4" spans="2:8" ht="27" customHeight="1" thickBot="1">
      <c r="B4" s="116" t="s">
        <v>109</v>
      </c>
      <c r="C4" s="117"/>
      <c r="D4" s="117"/>
      <c r="E4" s="117"/>
      <c r="F4" s="117"/>
      <c r="G4" s="117"/>
      <c r="H4" s="118"/>
    </row>
    <row r="5" spans="2:8" ht="18">
      <c r="B5" s="98" t="s">
        <v>5</v>
      </c>
      <c r="C5" s="99"/>
      <c r="D5" s="99"/>
      <c r="E5" s="99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119" t="s">
        <v>116</v>
      </c>
      <c r="H6" s="120"/>
    </row>
    <row r="7" spans="2:8" ht="55.2" customHeight="1" thickBot="1">
      <c r="B7" s="121" t="s">
        <v>6</v>
      </c>
      <c r="C7" s="123" t="s">
        <v>110</v>
      </c>
      <c r="D7" s="124"/>
      <c r="E7" s="125"/>
      <c r="F7" s="126" t="s">
        <v>111</v>
      </c>
      <c r="G7" s="127"/>
      <c r="H7" s="128"/>
    </row>
    <row r="8" spans="2:8" ht="5.25" customHeight="1" thickBot="1">
      <c r="B8" s="121"/>
      <c r="C8" s="132" t="s">
        <v>11</v>
      </c>
      <c r="D8" s="134" t="s">
        <v>2</v>
      </c>
      <c r="E8" s="136" t="s">
        <v>12</v>
      </c>
      <c r="F8" s="129"/>
      <c r="G8" s="130"/>
      <c r="H8" s="131"/>
    </row>
    <row r="9" spans="2:8" ht="36">
      <c r="B9" s="122"/>
      <c r="C9" s="133"/>
      <c r="D9" s="135"/>
      <c r="E9" s="122"/>
      <c r="F9" s="57" t="s">
        <v>11</v>
      </c>
      <c r="G9" s="58" t="s">
        <v>2</v>
      </c>
      <c r="H9" s="59" t="s">
        <v>33</v>
      </c>
    </row>
    <row r="10" spans="2:8" ht="18">
      <c r="B10" s="62" t="s">
        <v>60</v>
      </c>
      <c r="C10" s="56"/>
      <c r="D10" s="56"/>
      <c r="E10" s="56"/>
      <c r="F10" s="56"/>
      <c r="G10" s="56"/>
      <c r="H10" s="63"/>
    </row>
    <row r="11" spans="2:8" ht="18">
      <c r="B11" s="62" t="s">
        <v>61</v>
      </c>
      <c r="C11" s="56"/>
      <c r="D11" s="56"/>
      <c r="E11" s="56"/>
      <c r="F11" s="56"/>
      <c r="G11" s="56"/>
      <c r="H11" s="63"/>
    </row>
    <row r="12" spans="2:8" ht="18">
      <c r="B12" s="62" t="s">
        <v>62</v>
      </c>
      <c r="C12" s="56"/>
      <c r="D12" s="56"/>
      <c r="E12" s="56"/>
      <c r="F12" s="56"/>
      <c r="G12" s="56"/>
      <c r="H12" s="63"/>
    </row>
    <row r="13" spans="2:8" ht="18">
      <c r="B13" s="62" t="s">
        <v>63</v>
      </c>
      <c r="C13" s="56"/>
      <c r="D13" s="56"/>
      <c r="E13" s="56"/>
      <c r="F13" s="56"/>
      <c r="G13" s="56"/>
      <c r="H13" s="63"/>
    </row>
    <row r="14" spans="2:8" ht="18">
      <c r="B14" s="62" t="s">
        <v>64</v>
      </c>
      <c r="C14" s="56"/>
      <c r="D14" s="56"/>
      <c r="E14" s="56"/>
      <c r="F14" s="56"/>
      <c r="G14" s="56"/>
      <c r="H14" s="63"/>
    </row>
    <row r="15" spans="2:8" ht="18">
      <c r="B15" s="62" t="s">
        <v>65</v>
      </c>
      <c r="C15" s="56"/>
      <c r="D15" s="56"/>
      <c r="E15" s="56"/>
      <c r="F15" s="56"/>
      <c r="G15" s="56"/>
      <c r="H15" s="63"/>
    </row>
    <row r="16" spans="2:8">
      <c r="B16" s="62" t="s">
        <v>66</v>
      </c>
      <c r="C16" s="28"/>
      <c r="D16" s="28"/>
      <c r="E16" s="28"/>
      <c r="F16" s="28"/>
      <c r="G16" s="28"/>
      <c r="H16" s="28"/>
    </row>
    <row r="17" spans="2:8">
      <c r="B17" s="62" t="s">
        <v>67</v>
      </c>
      <c r="C17" s="28"/>
      <c r="D17" s="28"/>
      <c r="E17" s="28"/>
      <c r="F17" s="28"/>
      <c r="G17" s="28"/>
      <c r="H17" s="28"/>
    </row>
    <row r="18" spans="2:8">
      <c r="B18" s="60" t="s">
        <v>68</v>
      </c>
      <c r="C18" s="61"/>
      <c r="D18" s="61"/>
      <c r="E18" s="61"/>
      <c r="F18" s="61"/>
      <c r="G18" s="61"/>
      <c r="H18" s="61"/>
    </row>
    <row r="19" spans="2:8">
      <c r="B19" s="41" t="s">
        <v>69</v>
      </c>
      <c r="C19" s="28"/>
      <c r="D19" s="28"/>
      <c r="E19" s="28"/>
      <c r="F19" s="28"/>
      <c r="G19" s="28"/>
      <c r="H19" s="28"/>
    </row>
    <row r="20" spans="2:8">
      <c r="B20" s="41" t="s">
        <v>70</v>
      </c>
      <c r="C20" s="28"/>
      <c r="D20" s="28"/>
      <c r="E20" s="28"/>
      <c r="F20" s="28"/>
      <c r="G20" s="28"/>
      <c r="H20" s="28"/>
    </row>
    <row r="21" spans="2:8">
      <c r="B21" s="41" t="s">
        <v>71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65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53</v>
      </c>
      <c r="C24" s="28"/>
      <c r="D24" s="28"/>
      <c r="E24" s="28"/>
      <c r="F24" s="28"/>
      <c r="G24" s="28"/>
      <c r="H24" s="28"/>
    </row>
    <row r="25" spans="2:8" ht="17.399999999999999">
      <c r="B25" s="42" t="s">
        <v>52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87</v>
      </c>
      <c r="C36" s="28"/>
      <c r="D36" s="28"/>
      <c r="E36" s="28"/>
      <c r="F36" s="28"/>
      <c r="G36" s="28"/>
      <c r="H36" s="28"/>
    </row>
    <row r="37" spans="2:8" ht="17.399999999999999">
      <c r="B37" s="42" t="s">
        <v>88</v>
      </c>
      <c r="C37" s="28"/>
      <c r="D37" s="28"/>
      <c r="E37" s="28"/>
      <c r="F37" s="28"/>
      <c r="G37" s="28"/>
      <c r="H37" s="28"/>
    </row>
    <row r="38" spans="2:8" ht="17.399999999999999">
      <c r="B38" s="42" t="s">
        <v>89</v>
      </c>
      <c r="C38" s="28"/>
      <c r="D38" s="28"/>
      <c r="E38" s="28"/>
      <c r="F38" s="28"/>
      <c r="G38" s="28"/>
      <c r="H38" s="28"/>
    </row>
    <row r="39" spans="2:8" ht="17.399999999999999">
      <c r="B39" s="42" t="s">
        <v>90</v>
      </c>
      <c r="C39" s="28"/>
      <c r="D39" s="28"/>
      <c r="E39" s="28"/>
      <c r="F39" s="28"/>
      <c r="G39" s="28"/>
      <c r="H39" s="28"/>
    </row>
    <row r="40" spans="2:8" ht="17.399999999999999">
      <c r="B40" s="42" t="s">
        <v>91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92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58</v>
      </c>
    </row>
    <row r="2" spans="1:6" ht="18.600000000000001" thickBot="1">
      <c r="A2" s="137"/>
      <c r="B2" s="137"/>
      <c r="C2" s="137"/>
      <c r="D2" s="137"/>
      <c r="E2" s="38"/>
    </row>
    <row r="3" spans="1:6">
      <c r="A3" s="138" t="s">
        <v>112</v>
      </c>
      <c r="B3" s="139"/>
      <c r="C3" s="139"/>
      <c r="D3" s="139"/>
      <c r="E3" s="139"/>
    </row>
    <row r="4" spans="1:6" ht="6.75" customHeight="1" thickBot="1">
      <c r="A4" s="140"/>
      <c r="B4" s="140"/>
      <c r="C4" s="140"/>
      <c r="D4" s="140"/>
      <c r="E4" s="140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2" customHeight="1">
      <c r="A7" s="39" t="s">
        <v>55</v>
      </c>
      <c r="B7" s="39" t="s">
        <v>59</v>
      </c>
      <c r="C7" s="40" t="s">
        <v>113</v>
      </c>
      <c r="D7" s="40" t="s">
        <v>56</v>
      </c>
      <c r="E7" s="40" t="s">
        <v>114</v>
      </c>
      <c r="F7" s="40" t="s">
        <v>57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52"/>
  <sheetViews>
    <sheetView tabSelected="1" view="pageBreakPreview" zoomScale="60" zoomScaleNormal="68" workbookViewId="0">
      <selection activeCell="N11" sqref="N11"/>
    </sheetView>
  </sheetViews>
  <sheetFormatPr defaultColWidth="9.109375" defaultRowHeight="14.4"/>
  <cols>
    <col min="1" max="1" width="9.109375" style="51"/>
    <col min="2" max="2" width="7.6640625" style="51" customWidth="1"/>
    <col min="3" max="3" width="49.44140625" style="51" customWidth="1"/>
    <col min="4" max="4" width="14.6640625" style="51" customWidth="1"/>
    <col min="5" max="5" width="18.5546875" style="51" bestFit="1" customWidth="1"/>
    <col min="6" max="6" width="15.109375" style="51" customWidth="1"/>
    <col min="7" max="7" width="20.6640625" style="51" bestFit="1" customWidth="1"/>
    <col min="8" max="8" width="18.88671875" style="51" bestFit="1" customWidth="1"/>
    <col min="9" max="9" width="18.33203125" style="51" bestFit="1" customWidth="1"/>
    <col min="10" max="10" width="19.6640625" style="51" bestFit="1" customWidth="1"/>
    <col min="11" max="16384" width="9.109375" style="51"/>
  </cols>
  <sheetData>
    <row r="3" spans="2:20" ht="18" thickBot="1">
      <c r="I3" s="155" t="s">
        <v>122</v>
      </c>
      <c r="J3" s="155"/>
    </row>
    <row r="4" spans="2:20" ht="22.8" thickBot="1">
      <c r="B4" s="142" t="s">
        <v>118</v>
      </c>
      <c r="C4" s="143"/>
      <c r="D4" s="143"/>
      <c r="E4" s="143"/>
      <c r="F4" s="143"/>
      <c r="G4" s="143"/>
      <c r="H4" s="143"/>
      <c r="I4" s="143"/>
      <c r="J4" s="144"/>
    </row>
    <row r="5" spans="2:20" s="96" customFormat="1" ht="22.2" customHeight="1" thickBot="1">
      <c r="B5" s="145" t="s">
        <v>121</v>
      </c>
      <c r="C5" s="146"/>
      <c r="D5" s="146"/>
      <c r="E5" s="146"/>
      <c r="F5" s="146"/>
      <c r="G5" s="146"/>
      <c r="H5" s="146"/>
      <c r="I5" s="146"/>
      <c r="J5" s="147"/>
    </row>
    <row r="6" spans="2:20" s="65" customFormat="1" ht="21" customHeight="1" thickBot="1">
      <c r="B6" s="148" t="s">
        <v>115</v>
      </c>
      <c r="C6" s="149"/>
      <c r="D6" s="149"/>
      <c r="E6" s="149"/>
      <c r="F6" s="149"/>
      <c r="G6" s="149"/>
      <c r="H6" s="149"/>
      <c r="I6" s="149"/>
      <c r="J6" s="150"/>
    </row>
    <row r="7" spans="2:20" s="66" customFormat="1" ht="39" customHeight="1">
      <c r="B7" s="151" t="s">
        <v>93</v>
      </c>
      <c r="C7" s="151" t="s">
        <v>94</v>
      </c>
      <c r="D7" s="153" t="s">
        <v>95</v>
      </c>
      <c r="E7" s="153" t="s">
        <v>96</v>
      </c>
      <c r="F7" s="153" t="s">
        <v>97</v>
      </c>
      <c r="G7" s="153" t="s">
        <v>98</v>
      </c>
      <c r="H7" s="153" t="s">
        <v>99</v>
      </c>
      <c r="I7" s="156" t="s">
        <v>100</v>
      </c>
      <c r="J7" s="156" t="s">
        <v>101</v>
      </c>
    </row>
    <row r="8" spans="2:20" s="66" customFormat="1" ht="30" customHeight="1" thickBot="1">
      <c r="B8" s="152"/>
      <c r="C8" s="152"/>
      <c r="D8" s="154"/>
      <c r="E8" s="154"/>
      <c r="F8" s="154"/>
      <c r="G8" s="154"/>
      <c r="H8" s="154"/>
      <c r="I8" s="157"/>
      <c r="J8" s="157"/>
    </row>
    <row r="9" spans="2:20" s="66" customFormat="1" ht="15.75" customHeight="1" thickBot="1">
      <c r="B9" s="85"/>
      <c r="C9" s="86"/>
      <c r="D9" s="87">
        <v>1</v>
      </c>
      <c r="E9" s="87">
        <v>2</v>
      </c>
      <c r="F9" s="87">
        <v>3</v>
      </c>
      <c r="G9" s="87">
        <v>4</v>
      </c>
      <c r="H9" s="87">
        <v>5</v>
      </c>
      <c r="I9" s="87">
        <v>6</v>
      </c>
      <c r="J9" s="88">
        <v>7</v>
      </c>
      <c r="S9" s="141"/>
      <c r="T9" s="141"/>
    </row>
    <row r="10" spans="2:20" s="66" customFormat="1" ht="36" customHeight="1">
      <c r="B10" s="89">
        <v>1</v>
      </c>
      <c r="C10" s="67" t="s">
        <v>60</v>
      </c>
      <c r="D10" s="82">
        <v>10</v>
      </c>
      <c r="E10" s="82">
        <v>96141</v>
      </c>
      <c r="F10" s="82">
        <v>44519</v>
      </c>
      <c r="G10" s="82">
        <v>51622</v>
      </c>
      <c r="H10" s="82">
        <v>16446</v>
      </c>
      <c r="I10" s="68">
        <f t="shared" ref="I10:I21" si="0">H10/G10*100</f>
        <v>31.858509937623491</v>
      </c>
      <c r="J10" s="69">
        <f t="shared" ref="J10:J21" si="1">H10/E10*100</f>
        <v>17.106125378350548</v>
      </c>
    </row>
    <row r="11" spans="2:20" s="66" customFormat="1" ht="36" customHeight="1">
      <c r="B11" s="90">
        <v>2</v>
      </c>
      <c r="C11" s="70" t="s">
        <v>61</v>
      </c>
      <c r="D11" s="83">
        <v>5</v>
      </c>
      <c r="E11" s="83">
        <v>60660</v>
      </c>
      <c r="F11" s="83">
        <v>28741</v>
      </c>
      <c r="G11" s="83">
        <v>31919</v>
      </c>
      <c r="H11" s="83">
        <v>10341</v>
      </c>
      <c r="I11" s="71">
        <f t="shared" si="0"/>
        <v>32.397631504746386</v>
      </c>
      <c r="J11" s="72">
        <f t="shared" si="1"/>
        <v>17.047477744807122</v>
      </c>
    </row>
    <row r="12" spans="2:20" s="66" customFormat="1" ht="36" customHeight="1">
      <c r="B12" s="90">
        <v>3</v>
      </c>
      <c r="C12" s="70" t="s">
        <v>62</v>
      </c>
      <c r="D12" s="83">
        <v>2</v>
      </c>
      <c r="E12" s="83">
        <v>5364</v>
      </c>
      <c r="F12" s="83">
        <v>1175</v>
      </c>
      <c r="G12" s="83">
        <v>4189</v>
      </c>
      <c r="H12" s="83">
        <v>1969</v>
      </c>
      <c r="I12" s="71">
        <f t="shared" si="0"/>
        <v>47.004058247791832</v>
      </c>
      <c r="J12" s="72">
        <f t="shared" si="1"/>
        <v>36.707680835197614</v>
      </c>
    </row>
    <row r="13" spans="2:20" s="66" customFormat="1" ht="36" customHeight="1">
      <c r="B13" s="90">
        <v>4</v>
      </c>
      <c r="C13" s="70" t="s">
        <v>63</v>
      </c>
      <c r="D13" s="83">
        <v>13</v>
      </c>
      <c r="E13" s="83">
        <v>102004</v>
      </c>
      <c r="F13" s="83">
        <v>6004</v>
      </c>
      <c r="G13" s="83">
        <v>96000</v>
      </c>
      <c r="H13" s="83">
        <v>32011.47</v>
      </c>
      <c r="I13" s="71">
        <f t="shared" si="0"/>
        <v>33.345281249999999</v>
      </c>
      <c r="J13" s="72">
        <f t="shared" si="1"/>
        <v>31.382563428885142</v>
      </c>
    </row>
    <row r="14" spans="2:20" s="66" customFormat="1" ht="36" customHeight="1">
      <c r="B14" s="90">
        <v>5</v>
      </c>
      <c r="C14" s="70" t="s">
        <v>64</v>
      </c>
      <c r="D14" s="83">
        <v>3</v>
      </c>
      <c r="E14" s="83">
        <v>37470</v>
      </c>
      <c r="F14" s="83">
        <v>1247</v>
      </c>
      <c r="G14" s="83">
        <v>36223</v>
      </c>
      <c r="H14" s="83">
        <v>9240.35</v>
      </c>
      <c r="I14" s="71">
        <f t="shared" si="0"/>
        <v>25.509620959059166</v>
      </c>
      <c r="J14" s="72">
        <f t="shared" si="1"/>
        <v>24.660661862823595</v>
      </c>
    </row>
    <row r="15" spans="2:20" s="66" customFormat="1" ht="36" customHeight="1">
      <c r="B15" s="90">
        <v>6</v>
      </c>
      <c r="C15" s="70" t="s">
        <v>65</v>
      </c>
      <c r="D15" s="83">
        <v>5</v>
      </c>
      <c r="E15" s="83">
        <v>21950</v>
      </c>
      <c r="F15" s="83">
        <v>9055</v>
      </c>
      <c r="G15" s="83">
        <v>12895</v>
      </c>
      <c r="H15" s="83">
        <v>8925</v>
      </c>
      <c r="I15" s="71">
        <f t="shared" si="0"/>
        <v>69.212873206669258</v>
      </c>
      <c r="J15" s="72">
        <f t="shared" si="1"/>
        <v>40.66059225512528</v>
      </c>
    </row>
    <row r="16" spans="2:20" s="66" customFormat="1" ht="36" customHeight="1">
      <c r="B16" s="90">
        <v>7</v>
      </c>
      <c r="C16" s="70" t="s">
        <v>66</v>
      </c>
      <c r="D16" s="83">
        <v>2</v>
      </c>
      <c r="E16" s="83">
        <v>2040</v>
      </c>
      <c r="F16" s="83">
        <v>303</v>
      </c>
      <c r="G16" s="83">
        <v>1737</v>
      </c>
      <c r="H16" s="83">
        <v>1034</v>
      </c>
      <c r="I16" s="71">
        <f t="shared" si="0"/>
        <v>59.527921704087504</v>
      </c>
      <c r="J16" s="72">
        <f t="shared" si="1"/>
        <v>50.686274509803923</v>
      </c>
    </row>
    <row r="17" spans="2:10" s="66" customFormat="1" ht="36" customHeight="1">
      <c r="B17" s="90">
        <v>8</v>
      </c>
      <c r="C17" s="70" t="s">
        <v>67</v>
      </c>
      <c r="D17" s="83">
        <v>23</v>
      </c>
      <c r="E17" s="83">
        <v>168861</v>
      </c>
      <c r="F17" s="83">
        <v>30394</v>
      </c>
      <c r="G17" s="83">
        <v>138467</v>
      </c>
      <c r="H17" s="83">
        <v>34299.300000000003</v>
      </c>
      <c r="I17" s="71">
        <f t="shared" si="0"/>
        <v>24.770739598604724</v>
      </c>
      <c r="J17" s="72">
        <f t="shared" si="1"/>
        <v>20.312150230070888</v>
      </c>
    </row>
    <row r="18" spans="2:10" s="66" customFormat="1" ht="36" customHeight="1">
      <c r="B18" s="90">
        <v>9</v>
      </c>
      <c r="C18" s="70" t="s">
        <v>68</v>
      </c>
      <c r="D18" s="83">
        <v>53</v>
      </c>
      <c r="E18" s="83">
        <v>742987</v>
      </c>
      <c r="F18" s="83">
        <v>165089</v>
      </c>
      <c r="G18" s="83">
        <v>577898</v>
      </c>
      <c r="H18" s="83">
        <v>130841.47</v>
      </c>
      <c r="I18" s="71">
        <f t="shared" si="0"/>
        <v>22.640927983831059</v>
      </c>
      <c r="J18" s="72">
        <f t="shared" si="1"/>
        <v>17.610196409896808</v>
      </c>
    </row>
    <row r="19" spans="2:10" s="66" customFormat="1" ht="36" customHeight="1">
      <c r="B19" s="90">
        <v>10</v>
      </c>
      <c r="C19" s="70" t="s">
        <v>69</v>
      </c>
      <c r="D19" s="83">
        <v>25</v>
      </c>
      <c r="E19" s="83">
        <v>450405</v>
      </c>
      <c r="F19" s="83">
        <v>143044</v>
      </c>
      <c r="G19" s="83">
        <v>307361</v>
      </c>
      <c r="H19" s="83">
        <v>60907</v>
      </c>
      <c r="I19" s="71">
        <f t="shared" si="0"/>
        <v>19.816111998594486</v>
      </c>
      <c r="J19" s="72">
        <f t="shared" si="1"/>
        <v>13.522718442290827</v>
      </c>
    </row>
    <row r="20" spans="2:10" s="66" customFormat="1" ht="36" customHeight="1">
      <c r="B20" s="90">
        <v>11</v>
      </c>
      <c r="C20" s="70" t="s">
        <v>70</v>
      </c>
      <c r="D20" s="83">
        <v>6</v>
      </c>
      <c r="E20" s="83">
        <v>49108</v>
      </c>
      <c r="F20" s="83">
        <v>6331</v>
      </c>
      <c r="G20" s="83">
        <v>42777</v>
      </c>
      <c r="H20" s="83">
        <v>6610.96</v>
      </c>
      <c r="I20" s="71">
        <f t="shared" si="0"/>
        <v>15.454473198213995</v>
      </c>
      <c r="J20" s="72">
        <f t="shared" si="1"/>
        <v>13.462083570904944</v>
      </c>
    </row>
    <row r="21" spans="2:10" s="66" customFormat="1" ht="36" customHeight="1" thickBot="1">
      <c r="B21" s="90">
        <v>12</v>
      </c>
      <c r="C21" s="70" t="s">
        <v>71</v>
      </c>
      <c r="D21" s="83">
        <v>10</v>
      </c>
      <c r="E21" s="83">
        <v>62670</v>
      </c>
      <c r="F21" s="83">
        <v>9110</v>
      </c>
      <c r="G21" s="83">
        <v>53560</v>
      </c>
      <c r="H21" s="83">
        <v>14240.42</v>
      </c>
      <c r="I21" s="71">
        <f t="shared" si="0"/>
        <v>26.587789395070949</v>
      </c>
      <c r="J21" s="72">
        <f t="shared" si="1"/>
        <v>22.722865805010372</v>
      </c>
    </row>
    <row r="22" spans="2:10" s="66" customFormat="1" ht="36" customHeight="1" thickBot="1">
      <c r="B22" s="91"/>
      <c r="C22" s="73" t="s">
        <v>72</v>
      </c>
      <c r="D22" s="84">
        <f>SUM(D10:D21)</f>
        <v>157</v>
      </c>
      <c r="E22" s="84">
        <f>SUM(E10:E21)</f>
        <v>1799660</v>
      </c>
      <c r="F22" s="84">
        <f>SUM(F10:F21)</f>
        <v>445012</v>
      </c>
      <c r="G22" s="84">
        <f>SUM(G10:G21)</f>
        <v>1354648</v>
      </c>
      <c r="H22" s="84">
        <f>SUM(H10:H21)</f>
        <v>326865.97000000003</v>
      </c>
      <c r="I22" s="74">
        <f>H22/G22*100</f>
        <v>24.129218069934037</v>
      </c>
      <c r="J22" s="75">
        <f>H22/E22*100</f>
        <v>18.162651278574842</v>
      </c>
    </row>
    <row r="23" spans="2:10" s="66" customFormat="1" ht="36" customHeight="1">
      <c r="B23" s="89">
        <v>13</v>
      </c>
      <c r="C23" s="67" t="s">
        <v>44</v>
      </c>
      <c r="D23" s="82">
        <v>15</v>
      </c>
      <c r="E23" s="82">
        <v>86053.990520000007</v>
      </c>
      <c r="F23" s="82">
        <v>25500</v>
      </c>
      <c r="G23" s="82">
        <v>60553.990520000007</v>
      </c>
      <c r="H23" s="82">
        <v>16652.5417667</v>
      </c>
      <c r="I23" s="68">
        <f t="shared" ref="I23" si="2">H23/G23*100</f>
        <v>27.500320992387667</v>
      </c>
      <c r="J23" s="69">
        <f t="shared" ref="J23" si="3">H23/E23*100</f>
        <v>19.351271993400172</v>
      </c>
    </row>
    <row r="24" spans="2:10" s="66" customFormat="1" ht="36" customHeight="1">
      <c r="B24" s="89">
        <v>14</v>
      </c>
      <c r="C24" s="70" t="s">
        <v>73</v>
      </c>
      <c r="D24" s="83">
        <v>2</v>
      </c>
      <c r="E24" s="83">
        <v>13974.95399</v>
      </c>
      <c r="F24" s="83">
        <v>1109.7254499999999</v>
      </c>
      <c r="G24" s="83">
        <v>12865.22854</v>
      </c>
      <c r="H24" s="83">
        <v>777.99</v>
      </c>
      <c r="I24" s="71">
        <f t="shared" ref="I24:I36" si="4">H24/G24*100</f>
        <v>6.0472303121635802</v>
      </c>
      <c r="J24" s="72">
        <f t="shared" ref="J24:J35" si="5">H24/E24*100</f>
        <v>5.5670308507398527</v>
      </c>
    </row>
    <row r="25" spans="2:10" s="66" customFormat="1" ht="36" customHeight="1">
      <c r="B25" s="89">
        <v>15</v>
      </c>
      <c r="C25" s="70" t="s">
        <v>74</v>
      </c>
      <c r="D25" s="83">
        <v>1</v>
      </c>
      <c r="E25" s="83">
        <v>262</v>
      </c>
      <c r="F25" s="83">
        <v>132</v>
      </c>
      <c r="G25" s="83">
        <v>130</v>
      </c>
      <c r="H25" s="83">
        <v>475</v>
      </c>
      <c r="I25" s="71">
        <f t="shared" si="4"/>
        <v>365.38461538461536</v>
      </c>
      <c r="J25" s="72">
        <f t="shared" si="5"/>
        <v>181.29770992366412</v>
      </c>
    </row>
    <row r="26" spans="2:10" s="66" customFormat="1" ht="36" customHeight="1">
      <c r="B26" s="89">
        <v>16</v>
      </c>
      <c r="C26" s="70" t="s">
        <v>46</v>
      </c>
      <c r="D26" s="83">
        <v>1</v>
      </c>
      <c r="E26" s="83">
        <v>1394.31</v>
      </c>
      <c r="F26" s="83">
        <v>200.35</v>
      </c>
      <c r="G26" s="83">
        <v>1193.96</v>
      </c>
      <c r="H26" s="83">
        <v>1044.25</v>
      </c>
      <c r="I26" s="71">
        <f t="shared" si="4"/>
        <v>87.46105397165735</v>
      </c>
      <c r="J26" s="72">
        <f t="shared" si="5"/>
        <v>74.893675007709916</v>
      </c>
    </row>
    <row r="27" spans="2:10" s="66" customFormat="1" ht="36" customHeight="1">
      <c r="B27" s="89">
        <v>17</v>
      </c>
      <c r="C27" s="70" t="s">
        <v>47</v>
      </c>
      <c r="D27" s="83">
        <v>17</v>
      </c>
      <c r="E27" s="83">
        <v>162442.88748620002</v>
      </c>
      <c r="F27" s="83">
        <v>15447.907480100002</v>
      </c>
      <c r="G27" s="83">
        <v>146994.98000610003</v>
      </c>
      <c r="H27" s="83">
        <v>94925.982750899973</v>
      </c>
      <c r="I27" s="71">
        <f t="shared" si="4"/>
        <v>64.577703773938893</v>
      </c>
      <c r="J27" s="72">
        <f t="shared" si="5"/>
        <v>58.436527582018137</v>
      </c>
    </row>
    <row r="28" spans="2:10" s="66" customFormat="1" ht="36" customHeight="1">
      <c r="B28" s="89">
        <v>18</v>
      </c>
      <c r="C28" s="70" t="s">
        <v>75</v>
      </c>
      <c r="D28" s="83">
        <v>2</v>
      </c>
      <c r="E28" s="83">
        <v>20216.91</v>
      </c>
      <c r="F28" s="83">
        <v>1089.94</v>
      </c>
      <c r="G28" s="83">
        <v>19126.97</v>
      </c>
      <c r="H28" s="83">
        <v>5278.96</v>
      </c>
      <c r="I28" s="71">
        <f t="shared" si="4"/>
        <v>27.599562293452646</v>
      </c>
      <c r="J28" s="72">
        <f t="shared" si="5"/>
        <v>26.111606570934924</v>
      </c>
    </row>
    <row r="29" spans="2:10" s="66" customFormat="1" ht="36" customHeight="1">
      <c r="B29" s="89">
        <v>19</v>
      </c>
      <c r="C29" s="70" t="s">
        <v>48</v>
      </c>
      <c r="D29" s="83">
        <v>9</v>
      </c>
      <c r="E29" s="83">
        <v>49534.977470900005</v>
      </c>
      <c r="F29" s="83">
        <v>0</v>
      </c>
      <c r="G29" s="83">
        <v>49534.977470900005</v>
      </c>
      <c r="H29" s="83">
        <v>29848.078276300002</v>
      </c>
      <c r="I29" s="71">
        <f t="shared" si="4"/>
        <v>60.256569802287011</v>
      </c>
      <c r="J29" s="72">
        <f t="shared" si="5"/>
        <v>60.256569802287011</v>
      </c>
    </row>
    <row r="30" spans="2:10" s="66" customFormat="1" ht="36" customHeight="1">
      <c r="B30" s="89">
        <v>20</v>
      </c>
      <c r="C30" s="70" t="s">
        <v>76</v>
      </c>
      <c r="D30" s="83">
        <v>8</v>
      </c>
      <c r="E30" s="83">
        <v>47681.560782941015</v>
      </c>
      <c r="F30" s="83">
        <v>1631.2532662000001</v>
      </c>
      <c r="G30" s="83">
        <v>46050.307516741013</v>
      </c>
      <c r="H30" s="83">
        <v>4920.7662220678212</v>
      </c>
      <c r="I30" s="71">
        <f t="shared" si="4"/>
        <v>10.685631622066667</v>
      </c>
      <c r="J30" s="72">
        <f t="shared" si="5"/>
        <v>10.320061133209212</v>
      </c>
    </row>
    <row r="31" spans="2:10" s="66" customFormat="1" ht="36" customHeight="1">
      <c r="B31" s="89">
        <v>21</v>
      </c>
      <c r="C31" s="76" t="s">
        <v>77</v>
      </c>
      <c r="D31" s="83">
        <v>1</v>
      </c>
      <c r="E31" s="83">
        <v>2754</v>
      </c>
      <c r="F31" s="83">
        <v>64</v>
      </c>
      <c r="G31" s="83">
        <v>2690</v>
      </c>
      <c r="H31" s="83">
        <v>2151.1999999999998</v>
      </c>
      <c r="I31" s="71">
        <f t="shared" si="4"/>
        <v>79.970260223048314</v>
      </c>
      <c r="J31" s="72">
        <f t="shared" si="5"/>
        <v>78.111837327523588</v>
      </c>
    </row>
    <row r="32" spans="2:10" s="66" customFormat="1" ht="36" customHeight="1">
      <c r="B32" s="89">
        <v>22</v>
      </c>
      <c r="C32" s="70" t="s">
        <v>49</v>
      </c>
      <c r="D32" s="83">
        <v>1</v>
      </c>
      <c r="E32" s="83">
        <v>708</v>
      </c>
      <c r="F32" s="83">
        <v>197</v>
      </c>
      <c r="G32" s="83">
        <v>511</v>
      </c>
      <c r="H32" s="83">
        <v>139.91</v>
      </c>
      <c r="I32" s="71">
        <f t="shared" si="4"/>
        <v>27.37964774951076</v>
      </c>
      <c r="J32" s="72">
        <f t="shared" si="5"/>
        <v>19.761299435028249</v>
      </c>
    </row>
    <row r="33" spans="2:10" s="66" customFormat="1" ht="36" customHeight="1">
      <c r="B33" s="89">
        <v>23</v>
      </c>
      <c r="C33" s="70" t="s">
        <v>78</v>
      </c>
      <c r="D33" s="83">
        <v>4</v>
      </c>
      <c r="E33" s="83">
        <v>23456</v>
      </c>
      <c r="F33" s="83">
        <v>4983</v>
      </c>
      <c r="G33" s="83">
        <v>18473</v>
      </c>
      <c r="H33" s="83">
        <v>8676</v>
      </c>
      <c r="I33" s="71">
        <f t="shared" si="4"/>
        <v>46.965842039733666</v>
      </c>
      <c r="J33" s="72">
        <f t="shared" si="5"/>
        <v>36.98840381991814</v>
      </c>
    </row>
    <row r="34" spans="2:10" s="66" customFormat="1" ht="36" customHeight="1">
      <c r="B34" s="89">
        <v>24</v>
      </c>
      <c r="C34" s="70" t="s">
        <v>119</v>
      </c>
      <c r="D34" s="83">
        <v>1</v>
      </c>
      <c r="E34" s="83">
        <v>13567</v>
      </c>
      <c r="F34" s="83">
        <v>0</v>
      </c>
      <c r="G34" s="83">
        <v>13567</v>
      </c>
      <c r="H34" s="83">
        <v>6.59</v>
      </c>
      <c r="I34" s="71">
        <f t="shared" si="4"/>
        <v>4.8573745116827598E-2</v>
      </c>
      <c r="J34" s="72">
        <f t="shared" si="5"/>
        <v>4.8573745116827598E-2</v>
      </c>
    </row>
    <row r="35" spans="2:10" s="66" customFormat="1" ht="36" customHeight="1">
      <c r="B35" s="89">
        <v>25</v>
      </c>
      <c r="C35" s="70" t="s">
        <v>120</v>
      </c>
      <c r="D35" s="83">
        <v>1</v>
      </c>
      <c r="E35" s="83">
        <v>4162</v>
      </c>
      <c r="F35" s="83">
        <v>1890</v>
      </c>
      <c r="G35" s="83">
        <v>2272</v>
      </c>
      <c r="H35" s="83">
        <v>554</v>
      </c>
      <c r="I35" s="71">
        <f t="shared" si="4"/>
        <v>24.383802816901408</v>
      </c>
      <c r="J35" s="72">
        <f t="shared" si="5"/>
        <v>13.310908217203268</v>
      </c>
    </row>
    <row r="36" spans="2:10" s="66" customFormat="1" ht="36" customHeight="1" thickBot="1">
      <c r="B36" s="89">
        <v>26</v>
      </c>
      <c r="C36" s="77" t="s">
        <v>50</v>
      </c>
      <c r="D36" s="83">
        <v>6</v>
      </c>
      <c r="E36" s="83">
        <v>18985.14</v>
      </c>
      <c r="F36" s="83">
        <v>13752</v>
      </c>
      <c r="G36" s="83">
        <v>5233.1399999999994</v>
      </c>
      <c r="H36" s="83">
        <v>5100</v>
      </c>
      <c r="I36" s="71">
        <f t="shared" si="4"/>
        <v>97.45582957841755</v>
      </c>
      <c r="J36" s="72">
        <f t="shared" ref="J36:J47" si="6">H36/E36*100</f>
        <v>26.86311504682083</v>
      </c>
    </row>
    <row r="37" spans="2:10" s="66" customFormat="1" ht="36" customHeight="1" thickBot="1">
      <c r="B37" s="91"/>
      <c r="C37" s="73" t="s">
        <v>79</v>
      </c>
      <c r="D37" s="84">
        <f>SUM(D23:D36)</f>
        <v>69</v>
      </c>
      <c r="E37" s="84">
        <f>SUM(E23:E36)</f>
        <v>445193.730250041</v>
      </c>
      <c r="F37" s="84">
        <f>SUM(F23:F36)</f>
        <v>65997.176196300003</v>
      </c>
      <c r="G37" s="84">
        <f>SUM(G23:G36)</f>
        <v>379196.55405374104</v>
      </c>
      <c r="H37" s="84">
        <f>SUM(H23:H36)</f>
        <v>170551.26901596782</v>
      </c>
      <c r="I37" s="74">
        <f>H37/G37*100</f>
        <v>44.977009203463567</v>
      </c>
      <c r="J37" s="75">
        <f t="shared" si="6"/>
        <v>38.309449892786787</v>
      </c>
    </row>
    <row r="38" spans="2:10" s="66" customFormat="1" ht="36" customHeight="1">
      <c r="B38" s="92">
        <v>27</v>
      </c>
      <c r="C38" s="78" t="s">
        <v>80</v>
      </c>
      <c r="D38" s="83">
        <v>1</v>
      </c>
      <c r="E38" s="83">
        <v>129</v>
      </c>
      <c r="F38" s="83"/>
      <c r="G38" s="83">
        <v>129</v>
      </c>
      <c r="H38" s="83">
        <v>973</v>
      </c>
      <c r="I38" s="71">
        <f t="shared" ref="I38:I39" si="7">H38/G38*100</f>
        <v>754.26356589147292</v>
      </c>
      <c r="J38" s="72">
        <f t="shared" si="6"/>
        <v>754.26356589147292</v>
      </c>
    </row>
    <row r="39" spans="2:10" s="66" customFormat="1" ht="36" customHeight="1" thickBot="1">
      <c r="B39" s="93">
        <v>28</v>
      </c>
      <c r="C39" s="79" t="s">
        <v>45</v>
      </c>
      <c r="D39" s="83">
        <v>14</v>
      </c>
      <c r="E39" s="83">
        <v>84364.56</v>
      </c>
      <c r="F39" s="83">
        <v>56</v>
      </c>
      <c r="G39" s="83">
        <v>84308.56</v>
      </c>
      <c r="H39" s="83">
        <v>39316.35</v>
      </c>
      <c r="I39" s="71">
        <f t="shared" si="7"/>
        <v>46.633876797326387</v>
      </c>
      <c r="J39" s="72">
        <f t="shared" si="6"/>
        <v>46.602921890424135</v>
      </c>
    </row>
    <row r="40" spans="2:10" s="66" customFormat="1" ht="36" customHeight="1" thickBot="1">
      <c r="B40" s="91"/>
      <c r="C40" s="73" t="s">
        <v>102</v>
      </c>
      <c r="D40" s="84">
        <f>SUM(D38:D39)</f>
        <v>15</v>
      </c>
      <c r="E40" s="84">
        <f t="shared" ref="E40:H40" si="8">SUM(E38:E39)</f>
        <v>84493.56</v>
      </c>
      <c r="F40" s="84">
        <f t="shared" si="8"/>
        <v>56</v>
      </c>
      <c r="G40" s="84">
        <f t="shared" si="8"/>
        <v>84437.56</v>
      </c>
      <c r="H40" s="84">
        <f t="shared" si="8"/>
        <v>40289.35</v>
      </c>
      <c r="I40" s="74">
        <f>H40/G40*100</f>
        <v>47.714962393513026</v>
      </c>
      <c r="J40" s="75">
        <f t="shared" si="6"/>
        <v>47.683338233115045</v>
      </c>
    </row>
    <row r="41" spans="2:10" s="66" customFormat="1" ht="36" customHeight="1" thickBot="1">
      <c r="B41" s="91"/>
      <c r="C41" s="73" t="s">
        <v>81</v>
      </c>
      <c r="D41" s="84">
        <f>D37+D40</f>
        <v>84</v>
      </c>
      <c r="E41" s="84">
        <f>E37+E40</f>
        <v>529687.29025004106</v>
      </c>
      <c r="F41" s="84">
        <f>F37+F40</f>
        <v>66053.176196300003</v>
      </c>
      <c r="G41" s="84">
        <f>G37+G40</f>
        <v>463634.11405374104</v>
      </c>
      <c r="H41" s="84">
        <f>H37+H40</f>
        <v>210840.61901596782</v>
      </c>
      <c r="I41" s="74">
        <f>H41/G41*100</f>
        <v>45.475648280602741</v>
      </c>
      <c r="J41" s="75">
        <f t="shared" si="6"/>
        <v>39.804734396485074</v>
      </c>
    </row>
    <row r="42" spans="2:10" s="66" customFormat="1" ht="36" customHeight="1" thickBot="1">
      <c r="B42" s="93">
        <v>29</v>
      </c>
      <c r="C42" s="80" t="s">
        <v>82</v>
      </c>
      <c r="D42" s="83">
        <v>32</v>
      </c>
      <c r="E42" s="83">
        <v>173848</v>
      </c>
      <c r="F42" s="83">
        <v>5969</v>
      </c>
      <c r="G42" s="83">
        <v>167879</v>
      </c>
      <c r="H42" s="83">
        <v>43955.96</v>
      </c>
      <c r="I42" s="71">
        <f t="shared" ref="I42" si="9">H42/G42*100</f>
        <v>26.183119985227453</v>
      </c>
      <c r="J42" s="72">
        <f t="shared" si="6"/>
        <v>25.284133265841426</v>
      </c>
    </row>
    <row r="43" spans="2:10" s="66" customFormat="1" ht="36" customHeight="1" thickBot="1">
      <c r="B43" s="91"/>
      <c r="C43" s="73" t="s">
        <v>17</v>
      </c>
      <c r="D43" s="84">
        <f>SUM(D42)</f>
        <v>32</v>
      </c>
      <c r="E43" s="84">
        <f t="shared" ref="E43:H43" si="10">SUM(E42)</f>
        <v>173848</v>
      </c>
      <c r="F43" s="84">
        <f t="shared" si="10"/>
        <v>5969</v>
      </c>
      <c r="G43" s="84">
        <f t="shared" si="10"/>
        <v>167879</v>
      </c>
      <c r="H43" s="84">
        <f t="shared" si="10"/>
        <v>43955.96</v>
      </c>
      <c r="I43" s="74">
        <f>H43/G43*100</f>
        <v>26.183119985227453</v>
      </c>
      <c r="J43" s="75">
        <f t="shared" si="6"/>
        <v>25.284133265841426</v>
      </c>
    </row>
    <row r="44" spans="2:10" s="66" customFormat="1" ht="36" customHeight="1" thickBot="1">
      <c r="B44" s="91"/>
      <c r="C44" s="73" t="s">
        <v>28</v>
      </c>
      <c r="D44" s="84">
        <f>D22+D41+D43</f>
        <v>273</v>
      </c>
      <c r="E44" s="84">
        <f>E22+E41+E43</f>
        <v>2503195.2902500411</v>
      </c>
      <c r="F44" s="84">
        <f>F22+F41+F43</f>
        <v>517034.17619630002</v>
      </c>
      <c r="G44" s="84">
        <f>G22+G41+G43</f>
        <v>1986161.1140537411</v>
      </c>
      <c r="H44" s="84">
        <f>H22+H41+H43</f>
        <v>581662.54901596787</v>
      </c>
      <c r="I44" s="74">
        <f>H44/G44*100</f>
        <v>29.285768656944384</v>
      </c>
      <c r="J44" s="75">
        <f t="shared" si="6"/>
        <v>23.236802629085577</v>
      </c>
    </row>
    <row r="45" spans="2:10" s="66" customFormat="1" ht="36" customHeight="1">
      <c r="B45" s="93">
        <v>30</v>
      </c>
      <c r="C45" s="78" t="s">
        <v>83</v>
      </c>
      <c r="D45" s="83">
        <v>41</v>
      </c>
      <c r="E45" s="83">
        <v>154508.29999999999</v>
      </c>
      <c r="F45" s="83">
        <v>751.5</v>
      </c>
      <c r="G45" s="83">
        <v>153756.79999999999</v>
      </c>
      <c r="H45" s="83">
        <v>34894</v>
      </c>
      <c r="I45" s="71">
        <f>H45/G45*100</f>
        <v>22.694280838310892</v>
      </c>
      <c r="J45" s="72">
        <f t="shared" si="6"/>
        <v>22.583900023493886</v>
      </c>
    </row>
    <row r="46" spans="2:10" s="66" customFormat="1" ht="36" customHeight="1" thickBot="1">
      <c r="B46" s="95">
        <v>31</v>
      </c>
      <c r="C46" s="79" t="s">
        <v>106</v>
      </c>
      <c r="D46" s="83">
        <v>1</v>
      </c>
      <c r="E46" s="83">
        <v>1533</v>
      </c>
      <c r="F46" s="83">
        <v>487</v>
      </c>
      <c r="G46" s="83">
        <v>1046</v>
      </c>
      <c r="H46" s="83">
        <v>275.2</v>
      </c>
      <c r="I46" s="71">
        <f>H46/G46*100</f>
        <v>26.309751434034418</v>
      </c>
      <c r="J46" s="72">
        <f t="shared" si="6"/>
        <v>17.951728636660143</v>
      </c>
    </row>
    <row r="47" spans="2:10" s="66" customFormat="1" ht="36" customHeight="1" thickBot="1">
      <c r="B47" s="91"/>
      <c r="C47" s="73" t="s">
        <v>84</v>
      </c>
      <c r="D47" s="84">
        <f>SUM(D45:D46)</f>
        <v>42</v>
      </c>
      <c r="E47" s="84">
        <f>SUM(E45:E46)</f>
        <v>156041.29999999999</v>
      </c>
      <c r="F47" s="84">
        <f>SUM(F45:F46)</f>
        <v>1238.5</v>
      </c>
      <c r="G47" s="84">
        <f>SUM(G45:G46)</f>
        <v>154802.79999999999</v>
      </c>
      <c r="H47" s="84">
        <f>SUM(H45:H46)</f>
        <v>35169.199999999997</v>
      </c>
      <c r="I47" s="74">
        <f t="shared" ref="I47:I51" si="11">H47/G47*100</f>
        <v>22.718710514280101</v>
      </c>
      <c r="J47" s="75">
        <f t="shared" si="6"/>
        <v>22.538392079532791</v>
      </c>
    </row>
    <row r="48" spans="2:10" s="66" customFormat="1" ht="36" customHeight="1" thickBot="1">
      <c r="B48" s="92">
        <v>32</v>
      </c>
      <c r="C48" s="78" t="s">
        <v>86</v>
      </c>
      <c r="D48" s="83">
        <v>4</v>
      </c>
      <c r="E48" s="83">
        <v>0</v>
      </c>
      <c r="F48" s="83">
        <v>0</v>
      </c>
      <c r="G48" s="83">
        <v>0</v>
      </c>
      <c r="H48" s="83">
        <v>3550.92</v>
      </c>
      <c r="I48" s="71">
        <v>0</v>
      </c>
      <c r="J48" s="72">
        <v>0</v>
      </c>
    </row>
    <row r="49" spans="2:10" s="66" customFormat="1" ht="36" customHeight="1" thickBot="1">
      <c r="B49" s="91"/>
      <c r="C49" s="73" t="s">
        <v>85</v>
      </c>
      <c r="D49" s="84">
        <f>SUM(D48:D48)</f>
        <v>4</v>
      </c>
      <c r="E49" s="84">
        <f>SUM(E48:E48)</f>
        <v>0</v>
      </c>
      <c r="F49" s="84">
        <f>SUM(F48:F48)</f>
        <v>0</v>
      </c>
      <c r="G49" s="84">
        <f>SUM(G48:G48)</f>
        <v>0</v>
      </c>
      <c r="H49" s="84">
        <f>SUM(H48:H48)</f>
        <v>3550.92</v>
      </c>
      <c r="I49" s="74">
        <v>0</v>
      </c>
      <c r="J49" s="75">
        <v>0</v>
      </c>
    </row>
    <row r="50" spans="2:10" s="66" customFormat="1" ht="36" customHeight="1" thickBot="1">
      <c r="B50" s="94"/>
      <c r="C50" s="81" t="s">
        <v>103</v>
      </c>
      <c r="D50" s="84"/>
      <c r="E50" s="84"/>
      <c r="F50" s="84"/>
      <c r="G50" s="84"/>
      <c r="H50" s="84"/>
      <c r="I50" s="74"/>
      <c r="J50" s="75"/>
    </row>
    <row r="51" spans="2:10" s="66" customFormat="1" ht="36" customHeight="1" thickBot="1">
      <c r="B51" s="91"/>
      <c r="C51" s="73" t="s">
        <v>104</v>
      </c>
      <c r="D51" s="84">
        <f>D44+D47+D49</f>
        <v>319</v>
      </c>
      <c r="E51" s="84">
        <f>E44+E47+E49</f>
        <v>2659236.5902500409</v>
      </c>
      <c r="F51" s="84">
        <f>F44+F47+F49</f>
        <v>518272.67619630002</v>
      </c>
      <c r="G51" s="84">
        <f>G44+G47+G49</f>
        <v>2140963.9140537409</v>
      </c>
      <c r="H51" s="84">
        <f>H44+H47+H49</f>
        <v>620382.66901596787</v>
      </c>
      <c r="I51" s="74">
        <f t="shared" si="11"/>
        <v>28.976792413157671</v>
      </c>
      <c r="J51" s="75">
        <f>H51/E51*100</f>
        <v>23.329352164097404</v>
      </c>
    </row>
    <row r="52" spans="2:10">
      <c r="I52" s="158" t="s">
        <v>105</v>
      </c>
      <c r="J52" s="158"/>
    </row>
  </sheetData>
  <mergeCells count="15">
    <mergeCell ref="I3:J3"/>
    <mergeCell ref="H7:H8"/>
    <mergeCell ref="I7:I8"/>
    <mergeCell ref="J7:J8"/>
    <mergeCell ref="I52:J52"/>
    <mergeCell ref="S9:T9"/>
    <mergeCell ref="B4:J4"/>
    <mergeCell ref="B5:J5"/>
    <mergeCell ref="B6:J6"/>
    <mergeCell ref="B7:B8"/>
    <mergeCell ref="C7:C8"/>
    <mergeCell ref="D7:D8"/>
    <mergeCell ref="E7:E8"/>
    <mergeCell ref="F7:F8"/>
    <mergeCell ref="G7:G8"/>
  </mergeCells>
  <pageMargins left="1" right="0.25" top="1.08" bottom="0.2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SEP 21</vt:lpstr>
      <vt:lpstr>'BASIC STAT.DATA'!Print_Area</vt:lpstr>
      <vt:lpstr>'Debt Swap'!Print_Area</vt:lpstr>
      <vt:lpstr>'SEP 21'!Print_Area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2022-02-15T13:01:58Z</cp:lastPrinted>
  <dcterms:created xsi:type="dcterms:W3CDTF">2011-10-07T06:46:22Z</dcterms:created>
  <dcterms:modified xsi:type="dcterms:W3CDTF">2022-02-15T13:02:20Z</dcterms:modified>
</cp:coreProperties>
</file>