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definedNames>
    <definedName name="_xlnm.Print_Area" localSheetId="0">'SEP 21'!$A$1:$J$46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D42" i="2" l="1"/>
  <c r="E42" i="2"/>
  <c r="F42" i="2"/>
  <c r="G42" i="2"/>
  <c r="C42" i="2"/>
  <c r="I42" i="2" l="1"/>
  <c r="H42" i="2"/>
  <c r="D39" i="2"/>
  <c r="E39" i="2"/>
  <c r="G39" i="2"/>
  <c r="C39" i="2"/>
  <c r="F39" i="2" l="1"/>
  <c r="H39" i="2" s="1"/>
  <c r="H19" i="2"/>
  <c r="G36" i="2" l="1"/>
  <c r="E36" i="2"/>
  <c r="D36" i="2"/>
  <c r="C36" i="2"/>
  <c r="G33" i="2"/>
  <c r="E33" i="2"/>
  <c r="D33" i="2"/>
  <c r="C33" i="2"/>
  <c r="G31" i="2"/>
  <c r="E31" i="2"/>
  <c r="D31" i="2"/>
  <c r="C31" i="2"/>
  <c r="G21" i="2"/>
  <c r="E21" i="2"/>
  <c r="D21" i="2"/>
  <c r="C21" i="2"/>
  <c r="I38" i="2"/>
  <c r="I35" i="2"/>
  <c r="I32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H35" i="2"/>
  <c r="H32" i="2"/>
  <c r="H30" i="2"/>
  <c r="H29" i="2"/>
  <c r="H28" i="2"/>
  <c r="H27" i="2"/>
  <c r="H26" i="2"/>
  <c r="H25" i="2"/>
  <c r="H24" i="2"/>
  <c r="H23" i="2"/>
  <c r="H22" i="2"/>
  <c r="H18" i="2"/>
  <c r="H17" i="2"/>
  <c r="H16" i="2"/>
  <c r="H15" i="2"/>
  <c r="H14" i="2"/>
  <c r="H13" i="2"/>
  <c r="H12" i="2"/>
  <c r="H11" i="2"/>
  <c r="H10" i="2"/>
  <c r="H9" i="2"/>
  <c r="E34" i="2" l="1"/>
  <c r="E37" i="2" s="1"/>
  <c r="E44" i="2" s="1"/>
  <c r="G34" i="2"/>
  <c r="G37" i="2" s="1"/>
  <c r="G44" i="2" s="1"/>
  <c r="D34" i="2"/>
  <c r="D37" i="2" s="1"/>
  <c r="C34" i="2"/>
  <c r="C37" i="2" s="1"/>
  <c r="C44" i="2" s="1"/>
  <c r="I39" i="2"/>
  <c r="F33" i="2"/>
  <c r="H33" i="2" s="1"/>
  <c r="H38" i="2"/>
  <c r="I36" i="2"/>
  <c r="H21" i="2"/>
  <c r="F36" i="2"/>
  <c r="H36" i="2" s="1"/>
  <c r="I33" i="2"/>
  <c r="I31" i="2"/>
  <c r="F31" i="2"/>
  <c r="H31" i="2" s="1"/>
  <c r="I21" i="2"/>
  <c r="I34" i="2" l="1"/>
  <c r="F34" i="2"/>
  <c r="D44" i="2"/>
  <c r="I44" i="2" s="1"/>
  <c r="I37" i="2"/>
  <c r="H34" i="2" l="1"/>
  <c r="F37" i="2"/>
  <c r="F44" i="2" l="1"/>
  <c r="H44" i="2" s="1"/>
  <c r="H37" i="2"/>
</calcChain>
</file>

<file path=xl/sharedStrings.xml><?xml version="1.0" encoding="utf-8"?>
<sst xmlns="http://schemas.openxmlformats.org/spreadsheetml/2006/main" count="50" uniqueCount="50">
  <si>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</si>
  <si>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</si>
  <si>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</si>
  <si>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</si>
  <si>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</si>
  <si>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</si>
  <si>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</si>
  <si>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</si>
  <si>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</si>
  <si>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</si>
  <si>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</si>
  <si>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</si>
  <si>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</si>
  <si>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</si>
  <si>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</si>
  <si>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</si>
  <si>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</si>
  <si>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</si>
  <si>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</si>
  <si>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</si>
  <si>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</si>
  <si>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</si>
  <si>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</si>
  <si>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</si>
  <si>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</si>
  <si>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</si>
  <si>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</si>
  <si>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</si>
  <si>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</si>
  <si>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</si>
  <si>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</si>
  <si>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</si>
  <si>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</si>
  <si>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</si>
  <si>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</si>
  <si>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</si>
  <si>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</si>
  <si>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</si>
  <si>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</si>
  <si>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</si>
  <si>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</si>
  <si>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</si>
  <si>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</si>
  <si>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</si>
  <si>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</si>
  <si>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</si>
  <si>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>Punjab State Co-op Bank</t>
  </si>
  <si>
    <t>SIDBI/CUCB</t>
  </si>
  <si>
    <t>CD RATIO OF BANKS AS ON 31.12.2021 (Net of NRE Deposit)</t>
  </si>
  <si>
    <t>Annexure -11.2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</si>
</sst>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7" fillId="0" borderId="2" xfId="0" applyNumberFormat="1" applyFont="1" applyBorder="1" applyAlignment="1">
      <alignment horizontal="left" vertical="top"/>
    </xf>
    <xf numFmtId="1" fontId="7" fillId="0" borderId="20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2" borderId="17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left" vertical="top"/>
    </xf>
    <xf numFmtId="2" fontId="5" fillId="2" borderId="13" xfId="0" applyNumberFormat="1" applyFont="1" applyFill="1" applyBorder="1" applyAlignment="1">
      <alignment horizontal="right"/>
    </xf>
    <xf numFmtId="2" fontId="5" fillId="2" borderId="27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tabSelected="1" view="pageBreakPreview" topLeftCell="A7" zoomScale="60" zoomScaleNormal="100" workbookViewId="0">
      <selection activeCell="H21" sqref="H21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  <col min="11" max="11" width="8.33203125" customWidth="1"/>
    <col min="12" max="13" width="8.88671875" hidden="1" customWidth="1"/>
  </cols>
  <sheetData>
    <row r="2" spans="1:9" ht="15" thickBot="1" x14ac:dyDescent="0.35">
      <c r="H2" s="42" t="s">
        <v>49</v>
      </c>
      <c r="I2" s="42"/>
    </row>
    <row r="3" spans="1:9" ht="22.8" thickBot="1" x14ac:dyDescent="0.4">
      <c r="A3" s="43" t="s">
        <v>44</v>
      </c>
      <c r="B3" s="44"/>
      <c r="C3" s="44"/>
      <c r="D3" s="44"/>
      <c r="E3" s="44"/>
      <c r="F3" s="44"/>
      <c r="G3" s="44"/>
      <c r="H3" s="44"/>
      <c r="I3" s="45"/>
    </row>
    <row r="4" spans="1:9" s="9" customFormat="1" ht="14.25" customHeight="1" thickBot="1" x14ac:dyDescent="0.35">
      <c r="A4" s="49" t="s">
        <v>48</v>
      </c>
      <c r="B4" s="50"/>
      <c r="C4" s="50"/>
      <c r="D4" s="50"/>
      <c r="E4" s="50"/>
      <c r="F4" s="50"/>
      <c r="G4" s="50"/>
      <c r="H4" s="50"/>
      <c r="I4" s="51"/>
    </row>
    <row r="5" spans="1:9" s="9" customFormat="1" ht="13.65" customHeight="1" thickBot="1" x14ac:dyDescent="0.35">
      <c r="A5" s="46" t="s">
        <v>0</v>
      </c>
      <c r="B5" s="47"/>
      <c r="C5" s="47"/>
      <c r="D5" s="47"/>
      <c r="E5" s="47"/>
      <c r="F5" s="47"/>
      <c r="G5" s="47"/>
      <c r="H5" s="47"/>
      <c r="I5" s="48"/>
    </row>
    <row r="6" spans="1:9" s="9" customFormat="1" ht="39" customHeight="1" x14ac:dyDescent="0.3">
      <c r="A6" s="52" t="s">
        <v>4</v>
      </c>
      <c r="B6" s="52" t="s">
        <v>1</v>
      </c>
      <c r="C6" s="54" t="s">
        <v>35</v>
      </c>
      <c r="D6" s="54" t="s">
        <v>36</v>
      </c>
      <c r="E6" s="60" t="s">
        <v>37</v>
      </c>
      <c r="F6" s="54" t="s">
        <v>38</v>
      </c>
      <c r="G6" s="54" t="s">
        <v>39</v>
      </c>
      <c r="H6" s="56" t="s">
        <v>40</v>
      </c>
      <c r="I6" s="58" t="s">
        <v>41</v>
      </c>
    </row>
    <row r="7" spans="1:9" s="9" customFormat="1" ht="30" customHeight="1" thickBot="1" x14ac:dyDescent="0.35">
      <c r="A7" s="53"/>
      <c r="B7" s="53"/>
      <c r="C7" s="55"/>
      <c r="D7" s="55"/>
      <c r="E7" s="61"/>
      <c r="F7" s="55"/>
      <c r="G7" s="55"/>
      <c r="H7" s="57"/>
      <c r="I7" s="59"/>
    </row>
    <row r="8" spans="1:9" s="9" customFormat="1" ht="15.75" customHeight="1" thickBot="1" x14ac:dyDescent="0.35">
      <c r="A8" s="7"/>
      <c r="B8" s="8"/>
      <c r="C8" s="10">
        <v>1</v>
      </c>
      <c r="D8" s="10">
        <v>2</v>
      </c>
      <c r="E8" s="11">
        <v>3</v>
      </c>
      <c r="F8" s="10">
        <v>4</v>
      </c>
      <c r="G8" s="10">
        <v>5</v>
      </c>
      <c r="H8" s="10">
        <v>6</v>
      </c>
      <c r="I8" s="12">
        <v>7</v>
      </c>
    </row>
    <row r="9" spans="1:9" s="9" customFormat="1" ht="28.8" customHeight="1" x14ac:dyDescent="0.3">
      <c r="A9" s="2">
        <v>1</v>
      </c>
      <c r="B9" s="13" t="s">
        <v>5</v>
      </c>
      <c r="C9" s="26">
        <v>4</v>
      </c>
      <c r="D9" s="26">
        <v>50913</v>
      </c>
      <c r="E9" s="26">
        <v>22468.78</v>
      </c>
      <c r="F9" s="26">
        <v>28444.22</v>
      </c>
      <c r="G9" s="26">
        <v>4339</v>
      </c>
      <c r="H9" s="22">
        <f>G9/F9*100</f>
        <v>15.254417241886047</v>
      </c>
      <c r="I9" s="23">
        <f>G9/D9*100</f>
        <v>8.5223813171488629</v>
      </c>
    </row>
    <row r="10" spans="1:9" s="9" customFormat="1" ht="28.8" customHeight="1" x14ac:dyDescent="0.3">
      <c r="A10" s="2">
        <v>2</v>
      </c>
      <c r="B10" s="13" t="s">
        <v>6</v>
      </c>
      <c r="C10" s="26">
        <v>4</v>
      </c>
      <c r="D10" s="26">
        <v>28668</v>
      </c>
      <c r="E10" s="26">
        <v>9839</v>
      </c>
      <c r="F10" s="26">
        <v>18829</v>
      </c>
      <c r="G10" s="26">
        <v>5783</v>
      </c>
      <c r="H10" s="22">
        <f t="shared" ref="H10:H44" si="0">G10/F10*100</f>
        <v>30.713261458388658</v>
      </c>
      <c r="I10" s="23">
        <f t="shared" ref="I10:I44" si="1">G10/D10*100</f>
        <v>20.172317566624809</v>
      </c>
    </row>
    <row r="11" spans="1:9" s="9" customFormat="1" ht="28.8" customHeight="1" x14ac:dyDescent="0.3">
      <c r="A11" s="2">
        <v>3</v>
      </c>
      <c r="B11" s="13" t="s">
        <v>7</v>
      </c>
      <c r="C11" s="26">
        <v>1</v>
      </c>
      <c r="D11" s="26">
        <v>3322</v>
      </c>
      <c r="E11" s="26">
        <v>62</v>
      </c>
      <c r="F11" s="26">
        <v>3260</v>
      </c>
      <c r="G11" s="26">
        <v>1188</v>
      </c>
      <c r="H11" s="22">
        <f t="shared" si="0"/>
        <v>36.441717791411044</v>
      </c>
      <c r="I11" s="23">
        <f t="shared" si="1"/>
        <v>35.76158940397351</v>
      </c>
    </row>
    <row r="12" spans="1:9" s="9" customFormat="1" ht="28.8" customHeight="1" x14ac:dyDescent="0.3">
      <c r="A12" s="2">
        <v>4</v>
      </c>
      <c r="B12" s="13" t="s">
        <v>8</v>
      </c>
      <c r="C12" s="26">
        <v>11</v>
      </c>
      <c r="D12" s="26">
        <v>47800</v>
      </c>
      <c r="E12" s="26">
        <v>4626</v>
      </c>
      <c r="F12" s="26">
        <v>43174</v>
      </c>
      <c r="G12" s="26">
        <v>9993</v>
      </c>
      <c r="H12" s="22">
        <f t="shared" si="0"/>
        <v>23.14587483207486</v>
      </c>
      <c r="I12" s="23">
        <f t="shared" si="1"/>
        <v>20.905857740585773</v>
      </c>
    </row>
    <row r="13" spans="1:9" s="9" customFormat="1" ht="28.8" customHeight="1" x14ac:dyDescent="0.3">
      <c r="A13" s="2">
        <v>5</v>
      </c>
      <c r="B13" s="13" t="s">
        <v>9</v>
      </c>
      <c r="C13" s="26">
        <v>4</v>
      </c>
      <c r="D13" s="26">
        <v>40860</v>
      </c>
      <c r="E13" s="26">
        <v>7598</v>
      </c>
      <c r="F13" s="26">
        <v>33262</v>
      </c>
      <c r="G13" s="26">
        <v>7808</v>
      </c>
      <c r="H13" s="22">
        <f t="shared" si="0"/>
        <v>23.474234862605979</v>
      </c>
      <c r="I13" s="23">
        <f t="shared" si="1"/>
        <v>19.109153206069507</v>
      </c>
    </row>
    <row r="14" spans="1:9" s="9" customFormat="1" ht="28.8" customHeight="1" x14ac:dyDescent="0.3">
      <c r="A14" s="2">
        <v>6</v>
      </c>
      <c r="B14" s="13" t="s">
        <v>10</v>
      </c>
      <c r="C14" s="26">
        <v>8</v>
      </c>
      <c r="D14" s="26">
        <v>17808</v>
      </c>
      <c r="E14" s="26">
        <v>1207</v>
      </c>
      <c r="F14" s="26">
        <v>16601</v>
      </c>
      <c r="G14" s="26">
        <v>1094</v>
      </c>
      <c r="H14" s="22">
        <f t="shared" si="0"/>
        <v>6.5899644599722906</v>
      </c>
      <c r="I14" s="23">
        <f t="shared" si="1"/>
        <v>6.1433063791554359</v>
      </c>
    </row>
    <row r="15" spans="1:9" s="9" customFormat="1" ht="28.8" customHeight="1" x14ac:dyDescent="0.3">
      <c r="A15" s="2">
        <v>7</v>
      </c>
      <c r="B15" s="13" t="s">
        <v>11</v>
      </c>
      <c r="C15" s="26">
        <v>5</v>
      </c>
      <c r="D15" s="26">
        <v>17967</v>
      </c>
      <c r="E15" s="26">
        <v>6703</v>
      </c>
      <c r="F15" s="26">
        <v>11264</v>
      </c>
      <c r="G15" s="26">
        <v>1214</v>
      </c>
      <c r="H15" s="22">
        <f t="shared" si="0"/>
        <v>10.777698863636363</v>
      </c>
      <c r="I15" s="23">
        <f t="shared" si="1"/>
        <v>6.7568319697222687</v>
      </c>
    </row>
    <row r="16" spans="1:9" s="9" customFormat="1" ht="28.8" customHeight="1" x14ac:dyDescent="0.3">
      <c r="A16" s="2">
        <v>8</v>
      </c>
      <c r="B16" s="13" t="s">
        <v>12</v>
      </c>
      <c r="C16" s="26">
        <v>21</v>
      </c>
      <c r="D16" s="26">
        <v>84669</v>
      </c>
      <c r="E16" s="26">
        <v>11667</v>
      </c>
      <c r="F16" s="26">
        <v>73002</v>
      </c>
      <c r="G16" s="26">
        <v>19201</v>
      </c>
      <c r="H16" s="22">
        <f t="shared" si="0"/>
        <v>26.30201912276376</v>
      </c>
      <c r="I16" s="23">
        <f t="shared" si="1"/>
        <v>22.677721480116688</v>
      </c>
    </row>
    <row r="17" spans="1:9" s="9" customFormat="1" ht="28.8" customHeight="1" x14ac:dyDescent="0.3">
      <c r="A17" s="2">
        <v>9</v>
      </c>
      <c r="B17" s="13" t="s">
        <v>13</v>
      </c>
      <c r="C17" s="26">
        <v>30</v>
      </c>
      <c r="D17" s="26">
        <v>384100.13</v>
      </c>
      <c r="E17" s="26">
        <v>82355</v>
      </c>
      <c r="F17" s="26">
        <v>301745</v>
      </c>
      <c r="G17" s="26">
        <v>64134.37</v>
      </c>
      <c r="H17" s="22">
        <f t="shared" si="0"/>
        <v>21.254493032196063</v>
      </c>
      <c r="I17" s="23">
        <f t="shared" si="1"/>
        <v>16.697304944937144</v>
      </c>
    </row>
    <row r="18" spans="1:9" s="9" customFormat="1" ht="28.8" customHeight="1" x14ac:dyDescent="0.3">
      <c r="A18" s="2">
        <v>10</v>
      </c>
      <c r="B18" s="13" t="s">
        <v>14</v>
      </c>
      <c r="C18" s="26">
        <v>18</v>
      </c>
      <c r="D18" s="26">
        <v>334843</v>
      </c>
      <c r="E18" s="26">
        <v>111124</v>
      </c>
      <c r="F18" s="26">
        <v>223719</v>
      </c>
      <c r="G18" s="26">
        <v>35591</v>
      </c>
      <c r="H18" s="22">
        <f t="shared" si="0"/>
        <v>15.908796302504481</v>
      </c>
      <c r="I18" s="23">
        <f t="shared" si="1"/>
        <v>10.629160531950795</v>
      </c>
    </row>
    <row r="19" spans="1:9" s="9" customFormat="1" ht="28.8" customHeight="1" x14ac:dyDescent="0.3">
      <c r="A19" s="2">
        <v>11</v>
      </c>
      <c r="B19" s="13" t="s">
        <v>15</v>
      </c>
      <c r="C19" s="26">
        <v>3</v>
      </c>
      <c r="D19" s="26">
        <v>12688</v>
      </c>
      <c r="E19" s="26">
        <v>1914</v>
      </c>
      <c r="F19" s="26">
        <v>10774</v>
      </c>
      <c r="G19" s="26">
        <v>1866</v>
      </c>
      <c r="H19" s="22">
        <f t="shared" si="0"/>
        <v>17.319472804900688</v>
      </c>
      <c r="I19" s="23">
        <f t="shared" si="1"/>
        <v>14.706809583858766</v>
      </c>
    </row>
    <row r="20" spans="1:9" s="9" customFormat="1" ht="28.8" customHeight="1" thickBot="1" x14ac:dyDescent="0.35">
      <c r="A20" s="2">
        <v>12</v>
      </c>
      <c r="B20" s="13" t="s">
        <v>16</v>
      </c>
      <c r="C20" s="26">
        <v>9</v>
      </c>
      <c r="D20" s="26">
        <v>16531</v>
      </c>
      <c r="E20" s="26"/>
      <c r="F20" s="26"/>
      <c r="G20" s="26">
        <v>3795</v>
      </c>
      <c r="H20" s="22">
        <v>0</v>
      </c>
      <c r="I20" s="23">
        <f t="shared" si="1"/>
        <v>22.956868912951425</v>
      </c>
    </row>
    <row r="21" spans="1:9" s="9" customFormat="1" ht="28.8" customHeight="1" thickBot="1" x14ac:dyDescent="0.35">
      <c r="A21" s="4"/>
      <c r="B21" s="14" t="s">
        <v>17</v>
      </c>
      <c r="C21" s="38">
        <f>SUM(C9:C20)</f>
        <v>118</v>
      </c>
      <c r="D21" s="38">
        <f>SUM(D9:D20)</f>
        <v>1040169.13</v>
      </c>
      <c r="E21" s="38">
        <f>SUM(E9:E20)</f>
        <v>259563.78</v>
      </c>
      <c r="F21" s="38">
        <f>SUM(F9:F20)</f>
        <v>764074.22</v>
      </c>
      <c r="G21" s="38">
        <f>SUM(G9:G20)</f>
        <v>156006.37</v>
      </c>
      <c r="H21" s="24">
        <f t="shared" si="0"/>
        <v>20.417698427254884</v>
      </c>
      <c r="I21" s="25">
        <f t="shared" si="1"/>
        <v>14.998173422047239</v>
      </c>
    </row>
    <row r="22" spans="1:9" s="9" customFormat="1" ht="28.8" customHeight="1" x14ac:dyDescent="0.3">
      <c r="A22" s="1">
        <v>13</v>
      </c>
      <c r="B22" s="15" t="s">
        <v>18</v>
      </c>
      <c r="C22" s="26">
        <v>5</v>
      </c>
      <c r="D22" s="26">
        <v>19966</v>
      </c>
      <c r="E22" s="26">
        <v>3257</v>
      </c>
      <c r="F22" s="26">
        <v>16709</v>
      </c>
      <c r="G22" s="26">
        <v>3646</v>
      </c>
      <c r="H22" s="22">
        <f t="shared" si="0"/>
        <v>21.820575737626431</v>
      </c>
      <c r="I22" s="23">
        <f t="shared" si="1"/>
        <v>18.261043774416507</v>
      </c>
    </row>
    <row r="23" spans="1:9" s="9" customFormat="1" ht="28.8" customHeight="1" x14ac:dyDescent="0.3">
      <c r="A23" s="1">
        <v>14</v>
      </c>
      <c r="B23" s="13" t="s">
        <v>19</v>
      </c>
      <c r="C23" s="26">
        <v>1</v>
      </c>
      <c r="D23" s="26">
        <v>11556</v>
      </c>
      <c r="E23" s="26">
        <v>543</v>
      </c>
      <c r="F23" s="26">
        <v>11013</v>
      </c>
      <c r="G23" s="26">
        <v>279</v>
      </c>
      <c r="H23" s="22">
        <f t="shared" si="0"/>
        <v>2.5333696540452193</v>
      </c>
      <c r="I23" s="23">
        <f t="shared" si="1"/>
        <v>2.4143302180685358</v>
      </c>
    </row>
    <row r="24" spans="1:9" s="9" customFormat="1" ht="28.8" customHeight="1" x14ac:dyDescent="0.3">
      <c r="A24" s="1">
        <v>15</v>
      </c>
      <c r="B24" s="13" t="s">
        <v>20</v>
      </c>
      <c r="C24" s="26">
        <v>1</v>
      </c>
      <c r="D24" s="26">
        <v>3742</v>
      </c>
      <c r="E24" s="26">
        <v>1211</v>
      </c>
      <c r="F24" s="26">
        <v>2531</v>
      </c>
      <c r="G24" s="26">
        <v>1894</v>
      </c>
      <c r="H24" s="22">
        <f t="shared" si="0"/>
        <v>74.832082180956135</v>
      </c>
      <c r="I24" s="23">
        <f t="shared" si="1"/>
        <v>50.614644575093536</v>
      </c>
    </row>
    <row r="25" spans="1:9" s="9" customFormat="1" ht="28.8" customHeight="1" x14ac:dyDescent="0.3">
      <c r="A25" s="1">
        <v>16</v>
      </c>
      <c r="B25" s="13" t="s">
        <v>21</v>
      </c>
      <c r="C25" s="26">
        <v>18</v>
      </c>
      <c r="D25" s="26">
        <v>86737</v>
      </c>
      <c r="E25" s="26">
        <v>6703</v>
      </c>
      <c r="F25" s="26">
        <v>80034</v>
      </c>
      <c r="G25" s="26">
        <v>39647</v>
      </c>
      <c r="H25" s="22">
        <f t="shared" si="0"/>
        <v>49.53769647899643</v>
      </c>
      <c r="I25" s="23">
        <f t="shared" si="1"/>
        <v>45.709443490090734</v>
      </c>
    </row>
    <row r="26" spans="1:9" s="9" customFormat="1" ht="28.8" customHeight="1" x14ac:dyDescent="0.3">
      <c r="A26" s="1">
        <v>17</v>
      </c>
      <c r="B26" s="13" t="s">
        <v>22</v>
      </c>
      <c r="C26" s="26">
        <v>2</v>
      </c>
      <c r="D26" s="26">
        <v>18484</v>
      </c>
      <c r="E26" s="26">
        <v>764</v>
      </c>
      <c r="F26" s="26">
        <v>17720</v>
      </c>
      <c r="G26" s="26">
        <v>2379</v>
      </c>
      <c r="H26" s="22">
        <f t="shared" si="0"/>
        <v>13.4255079006772</v>
      </c>
      <c r="I26" s="23">
        <f t="shared" si="1"/>
        <v>12.870590781216187</v>
      </c>
    </row>
    <row r="27" spans="1:9" s="9" customFormat="1" ht="28.8" customHeight="1" x14ac:dyDescent="0.3">
      <c r="A27" s="1">
        <v>18</v>
      </c>
      <c r="B27" s="13" t="s">
        <v>23</v>
      </c>
      <c r="C27" s="26">
        <v>2</v>
      </c>
      <c r="D27" s="26">
        <v>23548</v>
      </c>
      <c r="E27" s="26">
        <v>127</v>
      </c>
      <c r="F27" s="26">
        <v>23421</v>
      </c>
      <c r="G27" s="26">
        <v>10391</v>
      </c>
      <c r="H27" s="22">
        <f t="shared" si="0"/>
        <v>44.366167114982282</v>
      </c>
      <c r="I27" s="23">
        <f t="shared" si="1"/>
        <v>44.126889757091895</v>
      </c>
    </row>
    <row r="28" spans="1:9" s="9" customFormat="1" ht="28.8" customHeight="1" x14ac:dyDescent="0.3">
      <c r="A28" s="1">
        <v>19</v>
      </c>
      <c r="B28" s="13" t="s">
        <v>24</v>
      </c>
      <c r="C28" s="26">
        <v>3</v>
      </c>
      <c r="D28" s="26">
        <v>21374</v>
      </c>
      <c r="E28" s="26">
        <v>3021</v>
      </c>
      <c r="F28" s="26">
        <v>18353</v>
      </c>
      <c r="G28" s="26">
        <v>1922</v>
      </c>
      <c r="H28" s="22">
        <f t="shared" si="0"/>
        <v>10.472402332043808</v>
      </c>
      <c r="I28" s="23">
        <f t="shared" si="1"/>
        <v>8.9922335547861891</v>
      </c>
    </row>
    <row r="29" spans="1:9" s="9" customFormat="1" ht="28.8" customHeight="1" x14ac:dyDescent="0.3">
      <c r="A29" s="1">
        <v>20</v>
      </c>
      <c r="B29" s="13" t="s">
        <v>25</v>
      </c>
      <c r="C29" s="26">
        <v>1</v>
      </c>
      <c r="D29" s="26">
        <v>810</v>
      </c>
      <c r="E29" s="26">
        <v>229</v>
      </c>
      <c r="F29" s="26">
        <v>581</v>
      </c>
      <c r="G29" s="26">
        <v>110</v>
      </c>
      <c r="H29" s="22">
        <f t="shared" si="0"/>
        <v>18.9328743545611</v>
      </c>
      <c r="I29" s="23">
        <f t="shared" si="1"/>
        <v>13.580246913580247</v>
      </c>
    </row>
    <row r="30" spans="1:9" s="9" customFormat="1" ht="28.8" customHeight="1" thickBot="1" x14ac:dyDescent="0.35">
      <c r="A30" s="1">
        <v>21</v>
      </c>
      <c r="B30" s="16" t="s">
        <v>26</v>
      </c>
      <c r="C30" s="26">
        <v>2</v>
      </c>
      <c r="D30" s="26">
        <v>8047</v>
      </c>
      <c r="E30" s="26">
        <v>734</v>
      </c>
      <c r="F30" s="26">
        <v>7313</v>
      </c>
      <c r="G30" s="26">
        <v>167</v>
      </c>
      <c r="H30" s="22">
        <f t="shared" si="0"/>
        <v>2.2836045398605225</v>
      </c>
      <c r="I30" s="23">
        <f t="shared" si="1"/>
        <v>2.0753075680377782</v>
      </c>
    </row>
    <row r="31" spans="1:9" s="9" customFormat="1" ht="28.8" customHeight="1" thickBot="1" x14ac:dyDescent="0.35">
      <c r="A31" s="4"/>
      <c r="B31" s="14" t="s">
        <v>27</v>
      </c>
      <c r="C31" s="38">
        <f>SUM(C22:C30)</f>
        <v>35</v>
      </c>
      <c r="D31" s="38">
        <f>SUM(D22:D30)</f>
        <v>194264</v>
      </c>
      <c r="E31" s="38">
        <f>SUM(E22:E30)</f>
        <v>16589</v>
      </c>
      <c r="F31" s="38">
        <f t="shared" ref="F31:F36" si="2">D31-E31</f>
        <v>177675</v>
      </c>
      <c r="G31" s="38">
        <f>SUM(G22:G30)</f>
        <v>60435</v>
      </c>
      <c r="H31" s="24">
        <f t="shared" si="0"/>
        <v>34.014352047277328</v>
      </c>
      <c r="I31" s="25">
        <f t="shared" si="1"/>
        <v>31.109726969484825</v>
      </c>
    </row>
    <row r="32" spans="1:9" s="9" customFormat="1" ht="28.8" customHeight="1" thickBot="1" x14ac:dyDescent="0.35">
      <c r="A32" s="1">
        <v>24</v>
      </c>
      <c r="B32" s="17" t="s">
        <v>43</v>
      </c>
      <c r="C32" s="26">
        <v>6</v>
      </c>
      <c r="D32" s="26">
        <v>9863.73</v>
      </c>
      <c r="E32" s="26">
        <v>1432</v>
      </c>
      <c r="F32" s="26">
        <v>8432</v>
      </c>
      <c r="G32" s="26">
        <v>10152.94</v>
      </c>
      <c r="H32" s="22">
        <f t="shared" si="0"/>
        <v>120.40962998102466</v>
      </c>
      <c r="I32" s="23">
        <f t="shared" si="1"/>
        <v>102.93205511505283</v>
      </c>
    </row>
    <row r="33" spans="1:13" s="9" customFormat="1" ht="28.8" customHeight="1" thickBot="1" x14ac:dyDescent="0.35">
      <c r="A33" s="6"/>
      <c r="B33" s="18" t="s">
        <v>28</v>
      </c>
      <c r="C33" s="38">
        <f>SUM(C32:C32)</f>
        <v>6</v>
      </c>
      <c r="D33" s="38">
        <f>SUM(D32:D32)</f>
        <v>9863.73</v>
      </c>
      <c r="E33" s="38">
        <f>SUM(E32:E32)</f>
        <v>1432</v>
      </c>
      <c r="F33" s="38">
        <f t="shared" si="2"/>
        <v>8431.73</v>
      </c>
      <c r="G33" s="38">
        <f>SUM(G32:G32)</f>
        <v>10152.94</v>
      </c>
      <c r="H33" s="24">
        <f t="shared" si="0"/>
        <v>120.41348572594237</v>
      </c>
      <c r="I33" s="25">
        <f t="shared" si="1"/>
        <v>102.93205511505283</v>
      </c>
    </row>
    <row r="34" spans="1:13" s="9" customFormat="1" ht="28.8" customHeight="1" thickBot="1" x14ac:dyDescent="0.35">
      <c r="A34" s="6"/>
      <c r="B34" s="18" t="s">
        <v>29</v>
      </c>
      <c r="C34" s="38">
        <f>SUM(C31,C33)</f>
        <v>41</v>
      </c>
      <c r="D34" s="38">
        <f>SUM(D31,D33)</f>
        <v>204127.73</v>
      </c>
      <c r="E34" s="38">
        <f>SUM(E31,E33)</f>
        <v>18021</v>
      </c>
      <c r="F34" s="38">
        <f t="shared" si="2"/>
        <v>186106.73</v>
      </c>
      <c r="G34" s="38">
        <f>SUM(G31,G33)</f>
        <v>70587.94</v>
      </c>
      <c r="H34" s="24">
        <f t="shared" si="0"/>
        <v>37.928741212099098</v>
      </c>
      <c r="I34" s="25">
        <f t="shared" si="1"/>
        <v>34.580279710159907</v>
      </c>
    </row>
    <row r="35" spans="1:13" s="9" customFormat="1" ht="28.8" customHeight="1" thickBot="1" x14ac:dyDescent="0.35">
      <c r="A35" s="5">
        <v>25</v>
      </c>
      <c r="B35" s="19" t="s">
        <v>30</v>
      </c>
      <c r="C35" s="26">
        <v>8</v>
      </c>
      <c r="D35" s="26">
        <v>18961</v>
      </c>
      <c r="E35" s="26">
        <v>689</v>
      </c>
      <c r="F35" s="26">
        <v>18272</v>
      </c>
      <c r="G35" s="26">
        <v>10355</v>
      </c>
      <c r="H35" s="22">
        <f t="shared" si="0"/>
        <v>56.671409807355523</v>
      </c>
      <c r="I35" s="23">
        <f t="shared" si="1"/>
        <v>54.612098518010654</v>
      </c>
    </row>
    <row r="36" spans="1:13" s="9" customFormat="1" ht="28.8" customHeight="1" thickBot="1" x14ac:dyDescent="0.35">
      <c r="A36" s="6"/>
      <c r="B36" s="18" t="s">
        <v>31</v>
      </c>
      <c r="C36" s="38">
        <f>SUM(C35:C35)</f>
        <v>8</v>
      </c>
      <c r="D36" s="38">
        <f t="shared" ref="D36:E36" si="3">SUM(D35:D35)</f>
        <v>18961</v>
      </c>
      <c r="E36" s="38">
        <f t="shared" si="3"/>
        <v>689</v>
      </c>
      <c r="F36" s="38">
        <f t="shared" si="2"/>
        <v>18272</v>
      </c>
      <c r="G36" s="38">
        <f>SUM(G35:G35)</f>
        <v>10355</v>
      </c>
      <c r="H36" s="24">
        <f t="shared" si="0"/>
        <v>56.671409807355523</v>
      </c>
      <c r="I36" s="25">
        <f t="shared" si="1"/>
        <v>54.612098518010654</v>
      </c>
    </row>
    <row r="37" spans="1:13" s="9" customFormat="1" ht="28.8" customHeight="1" thickBot="1" x14ac:dyDescent="0.35">
      <c r="A37" s="6"/>
      <c r="B37" s="18" t="s">
        <v>32</v>
      </c>
      <c r="C37" s="38">
        <f>SUM(C21,C34,C36)</f>
        <v>167</v>
      </c>
      <c r="D37" s="38">
        <f>SUM(D21,D34,D36)</f>
        <v>1263257.8600000001</v>
      </c>
      <c r="E37" s="38">
        <f>SUM(E21,E34,E36)</f>
        <v>278273.78000000003</v>
      </c>
      <c r="F37" s="38">
        <f>SUM(F21,F34,F36)</f>
        <v>968452.95</v>
      </c>
      <c r="G37" s="38">
        <f>SUM(G21,G34,G36)</f>
        <v>236949.31</v>
      </c>
      <c r="H37" s="24">
        <f t="shared" si="0"/>
        <v>24.466785918717061</v>
      </c>
      <c r="I37" s="25">
        <f t="shared" si="1"/>
        <v>18.757002628109511</v>
      </c>
      <c r="L37" s="22"/>
      <c r="M37" s="23"/>
    </row>
    <row r="38" spans="1:13" s="9" customFormat="1" ht="28.8" customHeight="1" thickBot="1" x14ac:dyDescent="0.35">
      <c r="A38" s="5">
        <v>26</v>
      </c>
      <c r="B38" s="19" t="s">
        <v>46</v>
      </c>
      <c r="C38" s="26">
        <v>47</v>
      </c>
      <c r="D38" s="26">
        <v>172391</v>
      </c>
      <c r="E38" s="26">
        <v>0</v>
      </c>
      <c r="F38" s="26">
        <v>172391</v>
      </c>
      <c r="G38" s="26">
        <v>35328</v>
      </c>
      <c r="H38" s="22">
        <f t="shared" si="0"/>
        <v>20.492949167879992</v>
      </c>
      <c r="I38" s="23">
        <f t="shared" si="1"/>
        <v>20.492949167879992</v>
      </c>
    </row>
    <row r="39" spans="1:13" s="9" customFormat="1" ht="28.8" customHeight="1" thickBot="1" x14ac:dyDescent="0.35">
      <c r="A39" s="6"/>
      <c r="B39" s="18" t="s">
        <v>33</v>
      </c>
      <c r="C39" s="38">
        <f>SUM(C38:C38)</f>
        <v>47</v>
      </c>
      <c r="D39" s="38">
        <f>SUM(D38:D38)</f>
        <v>172391</v>
      </c>
      <c r="E39" s="38">
        <f>SUM(E38:E38)</f>
        <v>0</v>
      </c>
      <c r="F39" s="38">
        <f>SUM(F38:F38)</f>
        <v>172391</v>
      </c>
      <c r="G39" s="38">
        <f>SUM(G38:G38)</f>
        <v>35328</v>
      </c>
      <c r="H39" s="24">
        <f>G39/F39*100</f>
        <v>20.492949167879992</v>
      </c>
      <c r="I39" s="25">
        <f t="shared" si="1"/>
        <v>20.492949167879992</v>
      </c>
    </row>
    <row r="40" spans="1:13" s="9" customFormat="1" ht="28.8" customHeight="1" x14ac:dyDescent="0.3">
      <c r="A40" s="1">
        <v>27</v>
      </c>
      <c r="B40" s="20" t="s">
        <v>42</v>
      </c>
      <c r="C40" s="26">
        <v>1</v>
      </c>
      <c r="D40" s="26">
        <v>0</v>
      </c>
      <c r="E40" s="26">
        <v>0</v>
      </c>
      <c r="F40" s="26">
        <v>0</v>
      </c>
      <c r="G40" s="26">
        <v>3454</v>
      </c>
      <c r="H40" s="21">
        <v>0</v>
      </c>
      <c r="I40" s="27">
        <v>0</v>
      </c>
    </row>
    <row r="41" spans="1:13" s="9" customFormat="1" ht="28.8" customHeight="1" thickBot="1" x14ac:dyDescent="0.35">
      <c r="A41" s="28">
        <v>28</v>
      </c>
      <c r="B41" s="29" t="s">
        <v>47</v>
      </c>
      <c r="C41" s="39">
        <v>1</v>
      </c>
      <c r="D41" s="39">
        <v>12180</v>
      </c>
      <c r="E41" s="39">
        <v>223</v>
      </c>
      <c r="F41" s="39">
        <v>11957</v>
      </c>
      <c r="G41" s="39">
        <v>936</v>
      </c>
      <c r="H41" s="30">
        <v>7.8280505143430625</v>
      </c>
      <c r="I41" s="31">
        <v>7.6847290640394084</v>
      </c>
    </row>
    <row r="42" spans="1:13" s="9" customFormat="1" ht="28.8" customHeight="1" thickBot="1" x14ac:dyDescent="0.35">
      <c r="A42" s="6"/>
      <c r="B42" s="18" t="s">
        <v>34</v>
      </c>
      <c r="C42" s="38">
        <f>C40+C41</f>
        <v>2</v>
      </c>
      <c r="D42" s="38">
        <f t="shared" ref="D42:G42" si="4">D40+D41</f>
        <v>12180</v>
      </c>
      <c r="E42" s="38">
        <f t="shared" si="4"/>
        <v>223</v>
      </c>
      <c r="F42" s="38">
        <f t="shared" si="4"/>
        <v>11957</v>
      </c>
      <c r="G42" s="38">
        <f t="shared" si="4"/>
        <v>4390</v>
      </c>
      <c r="H42" s="36">
        <f t="shared" ref="H42" si="5">G42/F42*100</f>
        <v>36.714895040562013</v>
      </c>
      <c r="I42" s="37">
        <f t="shared" ref="I42" si="6">G42/D42*100</f>
        <v>36.042692939244667</v>
      </c>
    </row>
    <row r="43" spans="1:13" s="9" customFormat="1" ht="28.8" customHeight="1" thickBot="1" x14ac:dyDescent="0.35">
      <c r="A43" s="32"/>
      <c r="B43" s="33" t="s">
        <v>2</v>
      </c>
      <c r="C43" s="40"/>
      <c r="D43" s="40"/>
      <c r="E43" s="40"/>
      <c r="F43" s="40"/>
      <c r="G43" s="40"/>
      <c r="H43" s="34"/>
      <c r="I43" s="35"/>
    </row>
    <row r="44" spans="1:13" s="9" customFormat="1" ht="28.8" customHeight="1" thickBot="1" x14ac:dyDescent="0.35">
      <c r="A44" s="3"/>
      <c r="B44" s="14" t="s">
        <v>3</v>
      </c>
      <c r="C44" s="38">
        <f>SUM(C37,C39,C42,C43)</f>
        <v>216</v>
      </c>
      <c r="D44" s="38">
        <f>SUM(D37,D39,D42,D43)</f>
        <v>1447828.86</v>
      </c>
      <c r="E44" s="38">
        <f>SUM(E37,E39,E42,E43)</f>
        <v>278496.78000000003</v>
      </c>
      <c r="F44" s="38">
        <f>SUM(F37,F39,F42,F43)</f>
        <v>1152800.95</v>
      </c>
      <c r="G44" s="38">
        <f>SUM(G37,G39,G42,G43)</f>
        <v>276667.31</v>
      </c>
      <c r="H44" s="24">
        <f t="shared" si="0"/>
        <v>23.999573386888692</v>
      </c>
      <c r="I44" s="25">
        <f t="shared" si="1"/>
        <v>19.109116943559197</v>
      </c>
    </row>
    <row r="45" spans="1:13" x14ac:dyDescent="0.3">
      <c r="H45" s="62" t="s">
        <v>45</v>
      </c>
      <c r="I45" s="62"/>
    </row>
    <row r="46" spans="1:13" x14ac:dyDescent="0.3">
      <c r="H46" s="41"/>
      <c r="I46" s="41"/>
    </row>
  </sheetData>
  <mergeCells count="15">
    <mergeCell ref="H46:I46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5:I45"/>
  </mergeCells>
  <pageMargins left="1.2" right="0.25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21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2022-02-15T13:03:16Z</dcterms:modified>
</cp:coreProperties>
</file>