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" l="1"/>
  <c r="F35" i="2"/>
  <c r="H35" i="2"/>
  <c r="D35" i="2"/>
  <c r="G35" i="2"/>
  <c r="E43" i="2" l="1"/>
  <c r="F43" i="2"/>
  <c r="H43" i="2"/>
  <c r="D43" i="2"/>
  <c r="I31" i="2" l="1"/>
  <c r="D41" i="2"/>
  <c r="H41" i="2"/>
  <c r="F41" i="2"/>
  <c r="E41" i="2"/>
  <c r="H38" i="2"/>
  <c r="F38" i="2"/>
  <c r="E38" i="2"/>
  <c r="D38" i="2"/>
  <c r="H32" i="2"/>
  <c r="H36" i="2" s="1"/>
  <c r="F32" i="2"/>
  <c r="F36" i="2" s="1"/>
  <c r="E32" i="2"/>
  <c r="E36" i="2" s="1"/>
  <c r="D32" i="2"/>
  <c r="H21" i="2"/>
  <c r="F21" i="2"/>
  <c r="E21" i="2"/>
  <c r="D21" i="2"/>
  <c r="J40" i="2"/>
  <c r="J37" i="2"/>
  <c r="J34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G41" i="2"/>
  <c r="I37" i="2"/>
  <c r="I34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D36" i="2" l="1"/>
  <c r="D39" i="2" s="1"/>
  <c r="D45" i="2" s="1"/>
  <c r="G43" i="2"/>
  <c r="I35" i="2"/>
  <c r="J41" i="2"/>
  <c r="F39" i="2"/>
  <c r="F45" i="2" s="1"/>
  <c r="I40" i="2"/>
  <c r="E39" i="2"/>
  <c r="J38" i="2"/>
  <c r="H39" i="2"/>
  <c r="H45" i="2" s="1"/>
  <c r="G21" i="2"/>
  <c r="I21" i="2" s="1"/>
  <c r="I41" i="2"/>
  <c r="G36" i="2"/>
  <c r="I36" i="2" s="1"/>
  <c r="J36" i="2"/>
  <c r="G38" i="2"/>
  <c r="I38" i="2" s="1"/>
  <c r="J35" i="2"/>
  <c r="J32" i="2"/>
  <c r="G32" i="2"/>
  <c r="I32" i="2" s="1"/>
  <c r="J21" i="2"/>
  <c r="G39" i="2" l="1"/>
  <c r="I39" i="2" s="1"/>
  <c r="E45" i="2"/>
  <c r="J45" i="2" s="1"/>
  <c r="J39" i="2"/>
  <c r="G45" i="2" l="1"/>
  <c r="I45" i="2" s="1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<sst xmlns="http://schemas.openxmlformats.org/spreadsheetml/2006/main" count="51" uniqueCount="51">
  <si>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</si>
  <si>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</si>
  <si>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</si>
  <si>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</si>
  <si>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</si>
  <si>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</si>
  <si>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</si>
  <si>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</si>
  <si>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</si>
  <si>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</si>
  <si>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</si>
  <si>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</si>
  <si>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</si>
  <si>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</si>
  <si>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</si>
  <si>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</si>
  <si>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</si>
  <si>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</si>
  <si>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</si>
  <si>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</si>
  <si>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</si>
  <si>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</si>
  <si>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</si>
  <si>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</si>
  <si>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</si>
  <si>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</si>
  <si>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</si>
  <si>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</si>
  <si>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</si>
  <si>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</si>
  <si>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</si>
  <si>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</si>
  <si>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</si>
  <si>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</si>
  <si>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</si>
  <si>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</si>
  <si>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</si>
  <si>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</si>
  <si>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</si>
  <si>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</si>
  <si>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</si>
  <si>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</si>
  <si>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</si>
  <si>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</si>
  <si>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</si>
  <si>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</si>
  <si>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</si>
  <si>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SLBC PUNJAB</t>
  </si>
  <si>
    <t>AU Small Finance Bank</t>
  </si>
  <si>
    <t>CD RATIO OF BANKS AS ON 31.12.2021  (Net of NRE Deposit)</t>
  </si>
  <si>
    <t>Annexure -11.4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</si>
</sst>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10" fillId="0" borderId="0" xfId="0" applyFont="1"/>
    <xf numFmtId="0" fontId="8" fillId="0" borderId="20" xfId="0" applyFont="1" applyBorder="1" applyAlignment="1">
      <alignment horizontal="center"/>
    </xf>
    <xf numFmtId="1" fontId="9" fillId="0" borderId="13" xfId="0" applyNumberFormat="1" applyFont="1" applyBorder="1" applyAlignment="1">
      <alignment horizontal="left" vertical="top"/>
    </xf>
    <xf numFmtId="0" fontId="9" fillId="0" borderId="13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" fontId="9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left" vertical="top" wrapText="1"/>
    </xf>
    <xf numFmtId="0" fontId="8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activeCell="L7" sqref="L7"/>
    </sheetView>
  </sheetViews>
  <sheetFormatPr defaultRowHeight="14.4" x14ac:dyDescent="0.3"/>
  <cols>
    <col min="2" max="2" width="7.6640625" customWidth="1"/>
    <col min="3" max="3" width="37.332031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1.33203125" customWidth="1"/>
    <col min="10" max="10" width="12.109375" customWidth="1"/>
  </cols>
  <sheetData>
    <row r="2" spans="2:10" ht="15" thickBot="1" x14ac:dyDescent="0.35">
      <c r="I2" s="47" t="s">
        <v>50</v>
      </c>
      <c r="J2" s="47"/>
    </row>
    <row r="3" spans="2:10" ht="22.8" thickBot="1" x14ac:dyDescent="0.4">
      <c r="B3" s="48" t="s">
        <v>46</v>
      </c>
      <c r="C3" s="49"/>
      <c r="D3" s="49"/>
      <c r="E3" s="49"/>
      <c r="F3" s="49"/>
      <c r="G3" s="49"/>
      <c r="H3" s="49"/>
      <c r="I3" s="49"/>
      <c r="J3" s="50"/>
    </row>
    <row r="4" spans="2:10" s="6" customFormat="1" ht="17.399999999999999" customHeight="1" thickBot="1" x14ac:dyDescent="0.3">
      <c r="B4" s="54" t="s">
        <v>49</v>
      </c>
      <c r="C4" s="55"/>
      <c r="D4" s="55"/>
      <c r="E4" s="55"/>
      <c r="F4" s="55"/>
      <c r="G4" s="55"/>
      <c r="H4" s="55"/>
      <c r="I4" s="55"/>
      <c r="J4" s="56"/>
    </row>
    <row r="5" spans="2:10" s="6" customFormat="1" ht="13.65" customHeight="1" thickBot="1" x14ac:dyDescent="0.3">
      <c r="B5" s="51" t="s">
        <v>0</v>
      </c>
      <c r="C5" s="52"/>
      <c r="D5" s="52"/>
      <c r="E5" s="52"/>
      <c r="F5" s="52"/>
      <c r="G5" s="52"/>
      <c r="H5" s="52"/>
      <c r="I5" s="52"/>
      <c r="J5" s="53"/>
    </row>
    <row r="6" spans="2:10" s="6" customFormat="1" ht="39" customHeight="1" x14ac:dyDescent="0.25">
      <c r="B6" s="57" t="s">
        <v>4</v>
      </c>
      <c r="C6" s="57" t="s">
        <v>1</v>
      </c>
      <c r="D6" s="59" t="s">
        <v>37</v>
      </c>
      <c r="E6" s="59" t="s">
        <v>38</v>
      </c>
      <c r="F6" s="65" t="s">
        <v>39</v>
      </c>
      <c r="G6" s="59" t="s">
        <v>40</v>
      </c>
      <c r="H6" s="59" t="s">
        <v>41</v>
      </c>
      <c r="I6" s="61" t="s">
        <v>42</v>
      </c>
      <c r="J6" s="63" t="s">
        <v>43</v>
      </c>
    </row>
    <row r="7" spans="2:10" s="6" customFormat="1" ht="30" customHeight="1" thickBot="1" x14ac:dyDescent="0.3">
      <c r="B7" s="58"/>
      <c r="C7" s="58"/>
      <c r="D7" s="60"/>
      <c r="E7" s="60"/>
      <c r="F7" s="66"/>
      <c r="G7" s="60"/>
      <c r="H7" s="60"/>
      <c r="I7" s="62"/>
      <c r="J7" s="64"/>
    </row>
    <row r="8" spans="2:10" s="6" customFormat="1" ht="15.75" customHeight="1" thickBot="1" x14ac:dyDescent="0.3">
      <c r="B8" s="4"/>
      <c r="C8" s="5"/>
      <c r="D8" s="7">
        <v>1</v>
      </c>
      <c r="E8" s="7">
        <v>2</v>
      </c>
      <c r="F8" s="8">
        <v>3</v>
      </c>
      <c r="G8" s="7">
        <v>4</v>
      </c>
      <c r="H8" s="7">
        <v>5</v>
      </c>
      <c r="I8" s="7">
        <v>6</v>
      </c>
      <c r="J8" s="9">
        <v>7</v>
      </c>
    </row>
    <row r="9" spans="2:10" s="13" customFormat="1" ht="25.2" customHeight="1" x14ac:dyDescent="0.3">
      <c r="B9" s="10">
        <v>1</v>
      </c>
      <c r="C9" s="11" t="s">
        <v>5</v>
      </c>
      <c r="D9" s="12">
        <v>3</v>
      </c>
      <c r="E9" s="12">
        <v>15015</v>
      </c>
      <c r="F9" s="12">
        <v>2661</v>
      </c>
      <c r="G9" s="12">
        <v>12354</v>
      </c>
      <c r="H9" s="12">
        <v>9517</v>
      </c>
      <c r="I9" s="34">
        <f>H9/G9*100</f>
        <v>77.035777885705031</v>
      </c>
      <c r="J9" s="35">
        <f>H9/E9*100</f>
        <v>63.383283383283384</v>
      </c>
    </row>
    <row r="10" spans="2:10" s="13" customFormat="1" ht="25.2" customHeight="1" x14ac:dyDescent="0.3">
      <c r="B10" s="10">
        <v>2</v>
      </c>
      <c r="C10" s="11" t="s">
        <v>6</v>
      </c>
      <c r="D10" s="12">
        <v>2</v>
      </c>
      <c r="E10" s="12">
        <v>39528</v>
      </c>
      <c r="F10" s="12">
        <v>0</v>
      </c>
      <c r="G10" s="12">
        <v>39528</v>
      </c>
      <c r="H10" s="12">
        <v>4885</v>
      </c>
      <c r="I10" s="34">
        <f t="shared" ref="I10:I45" si="0">H10/G10*100</f>
        <v>12.358328273628819</v>
      </c>
      <c r="J10" s="35">
        <f t="shared" ref="J10:J45" si="1">H10/E10*100</f>
        <v>12.358328273628819</v>
      </c>
    </row>
    <row r="11" spans="2:10" s="13" customFormat="1" ht="25.2" customHeight="1" x14ac:dyDescent="0.3">
      <c r="B11" s="10">
        <v>3</v>
      </c>
      <c r="C11" s="11" t="s">
        <v>7</v>
      </c>
      <c r="D11" s="12">
        <v>1</v>
      </c>
      <c r="E11" s="12">
        <v>4642</v>
      </c>
      <c r="F11" s="12">
        <v>37</v>
      </c>
      <c r="G11" s="12">
        <v>4605</v>
      </c>
      <c r="H11" s="12">
        <v>1735</v>
      </c>
      <c r="I11" s="34">
        <f t="shared" si="0"/>
        <v>37.676438653637348</v>
      </c>
      <c r="J11" s="35">
        <f t="shared" si="1"/>
        <v>37.376130978026708</v>
      </c>
    </row>
    <row r="12" spans="2:10" s="13" customFormat="1" ht="25.2" customHeight="1" x14ac:dyDescent="0.3">
      <c r="B12" s="10">
        <v>4</v>
      </c>
      <c r="C12" s="11" t="s">
        <v>8</v>
      </c>
      <c r="D12" s="12">
        <v>7</v>
      </c>
      <c r="E12" s="12">
        <v>42645</v>
      </c>
      <c r="F12" s="12">
        <v>1687</v>
      </c>
      <c r="G12" s="12">
        <v>40958</v>
      </c>
      <c r="H12" s="12">
        <v>14417</v>
      </c>
      <c r="I12" s="34">
        <f t="shared" si="0"/>
        <v>35.199472630499535</v>
      </c>
      <c r="J12" s="35">
        <f t="shared" si="1"/>
        <v>33.807011372962833</v>
      </c>
    </row>
    <row r="13" spans="2:10" s="13" customFormat="1" ht="25.2" customHeight="1" x14ac:dyDescent="0.3">
      <c r="B13" s="10">
        <v>5</v>
      </c>
      <c r="C13" s="11" t="s">
        <v>9</v>
      </c>
      <c r="D13" s="12">
        <v>4</v>
      </c>
      <c r="E13" s="12">
        <v>33705</v>
      </c>
      <c r="F13" s="12">
        <v>26</v>
      </c>
      <c r="G13" s="12">
        <v>33679</v>
      </c>
      <c r="H13" s="12">
        <v>4745</v>
      </c>
      <c r="I13" s="34">
        <f t="shared" si="0"/>
        <v>14.088898126428932</v>
      </c>
      <c r="J13" s="35">
        <f t="shared" si="1"/>
        <v>14.078029965880434</v>
      </c>
    </row>
    <row r="14" spans="2:10" s="13" customFormat="1" ht="25.2" customHeight="1" x14ac:dyDescent="0.3">
      <c r="B14" s="10">
        <v>6</v>
      </c>
      <c r="C14" s="11" t="s">
        <v>10</v>
      </c>
      <c r="D14" s="12">
        <v>4</v>
      </c>
      <c r="E14" s="12">
        <v>20474</v>
      </c>
      <c r="F14" s="12">
        <v>65</v>
      </c>
      <c r="G14" s="12">
        <v>20409</v>
      </c>
      <c r="H14" s="12">
        <v>6521</v>
      </c>
      <c r="I14" s="34">
        <f t="shared" si="0"/>
        <v>31.951589984810624</v>
      </c>
      <c r="J14" s="35">
        <f t="shared" si="1"/>
        <v>31.850151411546353</v>
      </c>
    </row>
    <row r="15" spans="2:10" s="13" customFormat="1" ht="25.2" customHeight="1" x14ac:dyDescent="0.3">
      <c r="B15" s="10">
        <v>7</v>
      </c>
      <c r="C15" s="11" t="s">
        <v>11</v>
      </c>
      <c r="D15" s="12">
        <v>1</v>
      </c>
      <c r="E15" s="12">
        <v>6307</v>
      </c>
      <c r="F15" s="12">
        <v>530</v>
      </c>
      <c r="G15" s="12">
        <v>5777</v>
      </c>
      <c r="H15" s="12">
        <v>2204</v>
      </c>
      <c r="I15" s="34">
        <f t="shared" si="0"/>
        <v>38.151289596676477</v>
      </c>
      <c r="J15" s="35">
        <f t="shared" si="1"/>
        <v>34.94529887426669</v>
      </c>
    </row>
    <row r="16" spans="2:10" s="13" customFormat="1" ht="25.2" customHeight="1" x14ac:dyDescent="0.3">
      <c r="B16" s="10">
        <v>8</v>
      </c>
      <c r="C16" s="11" t="s">
        <v>12</v>
      </c>
      <c r="D16" s="12">
        <v>9</v>
      </c>
      <c r="E16" s="12">
        <v>29063</v>
      </c>
      <c r="F16" s="12">
        <v>0</v>
      </c>
      <c r="G16" s="12">
        <v>29063</v>
      </c>
      <c r="H16" s="12">
        <v>16475</v>
      </c>
      <c r="I16" s="34">
        <f t="shared" si="0"/>
        <v>56.687196779410243</v>
      </c>
      <c r="J16" s="35">
        <f t="shared" si="1"/>
        <v>56.687196779410243</v>
      </c>
    </row>
    <row r="17" spans="2:10" s="13" customFormat="1" ht="25.2" customHeight="1" x14ac:dyDescent="0.3">
      <c r="B17" s="10">
        <v>9</v>
      </c>
      <c r="C17" s="11" t="s">
        <v>13</v>
      </c>
      <c r="D17" s="12">
        <v>21</v>
      </c>
      <c r="E17" s="12">
        <v>196147</v>
      </c>
      <c r="F17" s="12">
        <v>0</v>
      </c>
      <c r="G17" s="12">
        <v>196147</v>
      </c>
      <c r="H17" s="12">
        <v>61810</v>
      </c>
      <c r="I17" s="34">
        <f t="shared" si="0"/>
        <v>31.512080225545127</v>
      </c>
      <c r="J17" s="35">
        <f t="shared" si="1"/>
        <v>31.512080225545127</v>
      </c>
    </row>
    <row r="18" spans="2:10" s="13" customFormat="1" ht="25.2" customHeight="1" x14ac:dyDescent="0.3">
      <c r="B18" s="10">
        <v>10</v>
      </c>
      <c r="C18" s="11" t="s">
        <v>14</v>
      </c>
      <c r="D18" s="12">
        <v>29</v>
      </c>
      <c r="E18" s="12">
        <v>295109</v>
      </c>
      <c r="F18" s="12">
        <v>5300</v>
      </c>
      <c r="G18" s="12">
        <v>295109</v>
      </c>
      <c r="H18" s="12">
        <v>103032</v>
      </c>
      <c r="I18" s="34">
        <f t="shared" si="0"/>
        <v>34.913201562812382</v>
      </c>
      <c r="J18" s="35">
        <f t="shared" si="1"/>
        <v>34.913201562812382</v>
      </c>
    </row>
    <row r="19" spans="2:10" s="13" customFormat="1" ht="25.2" customHeight="1" x14ac:dyDescent="0.3">
      <c r="B19" s="10">
        <v>11</v>
      </c>
      <c r="C19" s="11" t="s">
        <v>15</v>
      </c>
      <c r="D19" s="12">
        <v>2</v>
      </c>
      <c r="E19" s="12">
        <v>16950</v>
      </c>
      <c r="F19" s="12">
        <v>0</v>
      </c>
      <c r="G19" s="12">
        <v>16950</v>
      </c>
      <c r="H19" s="12">
        <v>5507</v>
      </c>
      <c r="I19" s="34">
        <f t="shared" si="0"/>
        <v>32.489675516224189</v>
      </c>
      <c r="J19" s="35">
        <f t="shared" si="1"/>
        <v>32.489675516224189</v>
      </c>
    </row>
    <row r="20" spans="2:10" s="13" customFormat="1" ht="25.2" customHeight="1" thickBot="1" x14ac:dyDescent="0.35">
      <c r="B20" s="14">
        <v>12</v>
      </c>
      <c r="C20" s="15" t="s">
        <v>16</v>
      </c>
      <c r="D20" s="16">
        <v>4</v>
      </c>
      <c r="E20" s="16">
        <v>25130</v>
      </c>
      <c r="F20" s="16">
        <v>0</v>
      </c>
      <c r="G20" s="16">
        <v>25130</v>
      </c>
      <c r="H20" s="16">
        <v>7452</v>
      </c>
      <c r="I20" s="36">
        <f t="shared" si="0"/>
        <v>29.653800238758453</v>
      </c>
      <c r="J20" s="37">
        <f t="shared" si="1"/>
        <v>29.653800238758453</v>
      </c>
    </row>
    <row r="21" spans="2:10" s="6" customFormat="1" ht="25.2" customHeight="1" thickBot="1" x14ac:dyDescent="0.3">
      <c r="B21" s="2"/>
      <c r="C21" s="1" t="s">
        <v>17</v>
      </c>
      <c r="D21" s="3">
        <f>SUM(D9:D20)</f>
        <v>87</v>
      </c>
      <c r="E21" s="3">
        <f>SUM(E9:E20)</f>
        <v>724715</v>
      </c>
      <c r="F21" s="3">
        <f>SUM(F9:F20)</f>
        <v>10306</v>
      </c>
      <c r="G21" s="3">
        <f t="shared" ref="G21:G45" si="2">E21-F21</f>
        <v>714409</v>
      </c>
      <c r="H21" s="3">
        <f>SUM(H9:H20)</f>
        <v>238300</v>
      </c>
      <c r="I21" s="38">
        <f t="shared" si="0"/>
        <v>33.356242712507822</v>
      </c>
      <c r="J21" s="39">
        <f t="shared" si="1"/>
        <v>32.881891502176721</v>
      </c>
    </row>
    <row r="22" spans="2:10" s="13" customFormat="1" ht="25.2" customHeight="1" x14ac:dyDescent="0.3">
      <c r="B22" s="22">
        <v>13</v>
      </c>
      <c r="C22" s="23" t="s">
        <v>18</v>
      </c>
      <c r="D22" s="24">
        <v>5</v>
      </c>
      <c r="E22" s="24">
        <v>761</v>
      </c>
      <c r="F22" s="24">
        <v>0</v>
      </c>
      <c r="G22" s="24">
        <v>761</v>
      </c>
      <c r="H22" s="24">
        <v>5383</v>
      </c>
      <c r="I22" s="40">
        <f t="shared" si="0"/>
        <v>707.35873850197106</v>
      </c>
      <c r="J22" s="41">
        <f t="shared" si="1"/>
        <v>707.35873850197106</v>
      </c>
    </row>
    <row r="23" spans="2:10" s="13" customFormat="1" ht="25.2" customHeight="1" x14ac:dyDescent="0.3">
      <c r="B23" s="22">
        <v>14</v>
      </c>
      <c r="C23" s="11" t="s">
        <v>19</v>
      </c>
      <c r="D23" s="12">
        <v>1</v>
      </c>
      <c r="E23" s="12">
        <v>4631</v>
      </c>
      <c r="F23" s="12">
        <v>52</v>
      </c>
      <c r="G23" s="12">
        <v>4579</v>
      </c>
      <c r="H23" s="12">
        <v>4</v>
      </c>
      <c r="I23" s="34">
        <f t="shared" si="0"/>
        <v>8.7355317754968326E-2</v>
      </c>
      <c r="J23" s="35">
        <f t="shared" si="1"/>
        <v>8.6374433167782344E-2</v>
      </c>
    </row>
    <row r="24" spans="2:10" s="13" customFormat="1" ht="25.2" customHeight="1" x14ac:dyDescent="0.3">
      <c r="B24" s="22">
        <v>15</v>
      </c>
      <c r="C24" s="11" t="s">
        <v>20</v>
      </c>
      <c r="D24" s="12">
        <v>1</v>
      </c>
      <c r="E24" s="12">
        <v>3736</v>
      </c>
      <c r="F24" s="12">
        <v>0</v>
      </c>
      <c r="G24" s="12">
        <v>3736</v>
      </c>
      <c r="H24" s="12">
        <v>521</v>
      </c>
      <c r="I24" s="34">
        <f t="shared" si="0"/>
        <v>13.945396145610278</v>
      </c>
      <c r="J24" s="35">
        <f t="shared" si="1"/>
        <v>13.945396145610278</v>
      </c>
    </row>
    <row r="25" spans="2:10" s="13" customFormat="1" ht="25.2" customHeight="1" x14ac:dyDescent="0.3">
      <c r="B25" s="22">
        <v>16</v>
      </c>
      <c r="C25" s="11" t="s">
        <v>21</v>
      </c>
      <c r="D25" s="12">
        <v>9</v>
      </c>
      <c r="E25" s="12">
        <v>79661</v>
      </c>
      <c r="F25" s="12">
        <v>0</v>
      </c>
      <c r="G25" s="12">
        <v>79661</v>
      </c>
      <c r="H25" s="12">
        <v>50425</v>
      </c>
      <c r="I25" s="34">
        <f t="shared" si="0"/>
        <v>63.299481553081179</v>
      </c>
      <c r="J25" s="35">
        <f t="shared" si="1"/>
        <v>63.299481553081179</v>
      </c>
    </row>
    <row r="26" spans="2:10" s="13" customFormat="1" ht="25.2" customHeight="1" x14ac:dyDescent="0.3">
      <c r="B26" s="22">
        <v>17</v>
      </c>
      <c r="C26" s="11" t="s">
        <v>22</v>
      </c>
      <c r="D26" s="12">
        <v>1</v>
      </c>
      <c r="E26" s="12">
        <v>8756</v>
      </c>
      <c r="F26" s="12">
        <v>1</v>
      </c>
      <c r="G26" s="12">
        <v>8755</v>
      </c>
      <c r="H26" s="12">
        <v>1281</v>
      </c>
      <c r="I26" s="34">
        <f t="shared" si="0"/>
        <v>14.631639063392345</v>
      </c>
      <c r="J26" s="35">
        <f t="shared" si="1"/>
        <v>14.629968021927823</v>
      </c>
    </row>
    <row r="27" spans="2:10" s="13" customFormat="1" ht="25.2" customHeight="1" x14ac:dyDescent="0.3">
      <c r="B27" s="22">
        <v>18</v>
      </c>
      <c r="C27" s="11" t="s">
        <v>23</v>
      </c>
      <c r="D27" s="12">
        <v>6</v>
      </c>
      <c r="E27" s="12">
        <v>31135</v>
      </c>
      <c r="F27" s="12">
        <v>0</v>
      </c>
      <c r="G27" s="12">
        <v>31135</v>
      </c>
      <c r="H27" s="12">
        <v>1873</v>
      </c>
      <c r="I27" s="34">
        <f t="shared" si="0"/>
        <v>6.0157379155291473</v>
      </c>
      <c r="J27" s="35">
        <f t="shared" si="1"/>
        <v>6.0157379155291473</v>
      </c>
    </row>
    <row r="28" spans="2:10" s="13" customFormat="1" ht="25.2" customHeight="1" x14ac:dyDescent="0.3">
      <c r="B28" s="22">
        <v>19</v>
      </c>
      <c r="C28" s="11" t="s">
        <v>24</v>
      </c>
      <c r="D28" s="12">
        <v>2</v>
      </c>
      <c r="E28" s="12">
        <v>6284</v>
      </c>
      <c r="F28" s="12">
        <v>109</v>
      </c>
      <c r="G28" s="12">
        <v>6175</v>
      </c>
      <c r="H28" s="12">
        <v>4931</v>
      </c>
      <c r="I28" s="34">
        <f t="shared" si="0"/>
        <v>79.854251012145752</v>
      </c>
      <c r="J28" s="35">
        <f t="shared" si="1"/>
        <v>78.469127943984716</v>
      </c>
    </row>
    <row r="29" spans="2:10" s="13" customFormat="1" ht="25.2" customHeight="1" x14ac:dyDescent="0.3">
      <c r="B29" s="22">
        <v>20</v>
      </c>
      <c r="C29" s="25" t="s">
        <v>25</v>
      </c>
      <c r="D29" s="12">
        <v>1</v>
      </c>
      <c r="E29" s="12">
        <v>11435</v>
      </c>
      <c r="F29" s="12">
        <v>0</v>
      </c>
      <c r="G29" s="12">
        <v>11435</v>
      </c>
      <c r="H29" s="12">
        <v>6166</v>
      </c>
      <c r="I29" s="34">
        <f t="shared" si="0"/>
        <v>53.92216878006122</v>
      </c>
      <c r="J29" s="35">
        <f t="shared" si="1"/>
        <v>53.92216878006122</v>
      </c>
    </row>
    <row r="30" spans="2:10" s="13" customFormat="1" ht="25.2" customHeight="1" x14ac:dyDescent="0.3">
      <c r="B30" s="22">
        <v>21</v>
      </c>
      <c r="C30" s="11" t="s">
        <v>26</v>
      </c>
      <c r="D30" s="12">
        <v>2</v>
      </c>
      <c r="E30" s="12">
        <v>490</v>
      </c>
      <c r="F30" s="12">
        <v>0</v>
      </c>
      <c r="G30" s="12">
        <v>490</v>
      </c>
      <c r="H30" s="12">
        <v>0</v>
      </c>
      <c r="I30" s="34">
        <f t="shared" si="0"/>
        <v>0</v>
      </c>
      <c r="J30" s="35">
        <f t="shared" si="1"/>
        <v>0</v>
      </c>
    </row>
    <row r="31" spans="2:10" s="13" customFormat="1" ht="25.2" customHeight="1" thickBot="1" x14ac:dyDescent="0.35">
      <c r="B31" s="22">
        <v>22</v>
      </c>
      <c r="C31" s="15" t="s">
        <v>27</v>
      </c>
      <c r="D31" s="16">
        <v>1</v>
      </c>
      <c r="E31" s="16">
        <v>5678</v>
      </c>
      <c r="F31" s="16">
        <v>0</v>
      </c>
      <c r="G31" s="16">
        <v>5678</v>
      </c>
      <c r="H31" s="16">
        <v>195</v>
      </c>
      <c r="I31" s="36">
        <f t="shared" si="0"/>
        <v>3.4343078548784782</v>
      </c>
      <c r="J31" s="37">
        <f t="shared" si="1"/>
        <v>3.4343078548784782</v>
      </c>
    </row>
    <row r="32" spans="2:10" s="6" customFormat="1" ht="25.2" customHeight="1" thickBot="1" x14ac:dyDescent="0.3">
      <c r="B32" s="2"/>
      <c r="C32" s="1" t="s">
        <v>28</v>
      </c>
      <c r="D32" s="3">
        <f>SUM(D22:D31)</f>
        <v>29</v>
      </c>
      <c r="E32" s="3">
        <f>SUM(E22:E31)</f>
        <v>152567</v>
      </c>
      <c r="F32" s="3">
        <f>SUM(F22:F31)</f>
        <v>162</v>
      </c>
      <c r="G32" s="3">
        <f t="shared" si="2"/>
        <v>152405</v>
      </c>
      <c r="H32" s="3">
        <f>SUM(H22:H31)</f>
        <v>70779</v>
      </c>
      <c r="I32" s="38">
        <f t="shared" si="0"/>
        <v>46.4413897181851</v>
      </c>
      <c r="J32" s="39">
        <f t="shared" si="1"/>
        <v>46.392076923581115</v>
      </c>
    </row>
    <row r="33" spans="2:10" s="6" customFormat="1" ht="25.2" customHeight="1" x14ac:dyDescent="0.3">
      <c r="B33" s="44">
        <v>23</v>
      </c>
      <c r="C33" s="45" t="s">
        <v>48</v>
      </c>
      <c r="D33" s="12">
        <v>1</v>
      </c>
      <c r="E33" s="12">
        <v>4800</v>
      </c>
      <c r="F33" s="12">
        <v>60</v>
      </c>
      <c r="G33" s="12">
        <v>4740</v>
      </c>
      <c r="H33" s="12">
        <v>575</v>
      </c>
      <c r="I33" s="42">
        <v>0</v>
      </c>
      <c r="J33" s="43">
        <v>0</v>
      </c>
    </row>
    <row r="34" spans="2:10" s="13" customFormat="1" ht="25.2" customHeight="1" thickBot="1" x14ac:dyDescent="0.35">
      <c r="B34" s="26">
        <v>24</v>
      </c>
      <c r="C34" s="27" t="s">
        <v>45</v>
      </c>
      <c r="D34" s="28">
        <v>1</v>
      </c>
      <c r="E34" s="28">
        <v>1438</v>
      </c>
      <c r="F34" s="28">
        <v>0</v>
      </c>
      <c r="G34" s="28">
        <v>1438</v>
      </c>
      <c r="H34" s="28">
        <v>2846</v>
      </c>
      <c r="I34" s="42">
        <f t="shared" si="0"/>
        <v>197.91376912378303</v>
      </c>
      <c r="J34" s="43">
        <f t="shared" si="1"/>
        <v>197.91376912378303</v>
      </c>
    </row>
    <row r="35" spans="2:10" s="13" customFormat="1" ht="25.2" customHeight="1" thickBot="1" x14ac:dyDescent="0.35">
      <c r="B35" s="29"/>
      <c r="C35" s="1" t="s">
        <v>29</v>
      </c>
      <c r="D35" s="3">
        <f>SUM(D33:D34)</f>
        <v>2</v>
      </c>
      <c r="E35" s="3">
        <f t="shared" ref="E35:H35" si="3">SUM(E33:E34)</f>
        <v>6238</v>
      </c>
      <c r="F35" s="3">
        <f t="shared" si="3"/>
        <v>60</v>
      </c>
      <c r="G35" s="3">
        <f t="shared" si="3"/>
        <v>6178</v>
      </c>
      <c r="H35" s="3">
        <f t="shared" si="3"/>
        <v>3421</v>
      </c>
      <c r="I35" s="38">
        <f t="shared" si="0"/>
        <v>55.373907413402392</v>
      </c>
      <c r="J35" s="39">
        <f t="shared" si="1"/>
        <v>54.841295286950938</v>
      </c>
    </row>
    <row r="36" spans="2:10" s="13" customFormat="1" ht="25.2" customHeight="1" thickBot="1" x14ac:dyDescent="0.35">
      <c r="B36" s="30"/>
      <c r="C36" s="1" t="s">
        <v>30</v>
      </c>
      <c r="D36" s="3">
        <f>SUM(D32,D35)</f>
        <v>31</v>
      </c>
      <c r="E36" s="3">
        <f>SUM(E32,E35)</f>
        <v>158805</v>
      </c>
      <c r="F36" s="3">
        <f>SUM(F32,F35)</f>
        <v>222</v>
      </c>
      <c r="G36" s="3">
        <f t="shared" si="2"/>
        <v>158583</v>
      </c>
      <c r="H36" s="3">
        <f>SUM(H32,H35)</f>
        <v>74200</v>
      </c>
      <c r="I36" s="38">
        <f t="shared" si="0"/>
        <v>46.789378432744996</v>
      </c>
      <c r="J36" s="39">
        <f t="shared" si="1"/>
        <v>46.72396964831082</v>
      </c>
    </row>
    <row r="37" spans="2:10" s="13" customFormat="1" ht="25.2" customHeight="1" thickBot="1" x14ac:dyDescent="0.35">
      <c r="B37" s="26">
        <v>25</v>
      </c>
      <c r="C37" s="27" t="s">
        <v>31</v>
      </c>
      <c r="D37" s="28">
        <v>17</v>
      </c>
      <c r="E37" s="28">
        <v>65941</v>
      </c>
      <c r="F37" s="28">
        <v>0</v>
      </c>
      <c r="G37" s="28">
        <v>65941</v>
      </c>
      <c r="H37" s="28">
        <v>32624</v>
      </c>
      <c r="I37" s="42">
        <f t="shared" si="0"/>
        <v>49.474530261900789</v>
      </c>
      <c r="J37" s="43">
        <f t="shared" si="1"/>
        <v>49.474530261900789</v>
      </c>
    </row>
    <row r="38" spans="2:10" s="13" customFormat="1" ht="25.2" customHeight="1" thickBot="1" x14ac:dyDescent="0.35">
      <c r="B38" s="29"/>
      <c r="C38" s="1" t="s">
        <v>32</v>
      </c>
      <c r="D38" s="3">
        <f>SUM(D37:D37)</f>
        <v>17</v>
      </c>
      <c r="E38" s="3">
        <f t="shared" ref="E38:F38" si="4">SUM(E37:E37)</f>
        <v>65941</v>
      </c>
      <c r="F38" s="3">
        <f t="shared" si="4"/>
        <v>0</v>
      </c>
      <c r="G38" s="3">
        <f t="shared" si="2"/>
        <v>65941</v>
      </c>
      <c r="H38" s="3">
        <f>SUM(H37:H37)</f>
        <v>32624</v>
      </c>
      <c r="I38" s="38">
        <f t="shared" si="0"/>
        <v>49.474530261900789</v>
      </c>
      <c r="J38" s="39">
        <f t="shared" si="1"/>
        <v>49.474530261900789</v>
      </c>
    </row>
    <row r="39" spans="2:10" s="13" customFormat="1" ht="25.2" customHeight="1" thickBot="1" x14ac:dyDescent="0.35">
      <c r="B39" s="29"/>
      <c r="C39" s="1" t="s">
        <v>33</v>
      </c>
      <c r="D39" s="3">
        <f>SUM(D21,D36,D38)</f>
        <v>135</v>
      </c>
      <c r="E39" s="3">
        <f>SUM(E21,E36,E38)</f>
        <v>949461</v>
      </c>
      <c r="F39" s="3">
        <f>SUM(F21,F36,F38)</f>
        <v>10528</v>
      </c>
      <c r="G39" s="3">
        <f t="shared" si="2"/>
        <v>938933</v>
      </c>
      <c r="H39" s="3">
        <f>SUM(H21,H36,H38)</f>
        <v>345124</v>
      </c>
      <c r="I39" s="38">
        <f t="shared" si="0"/>
        <v>36.757042302272893</v>
      </c>
      <c r="J39" s="39">
        <f t="shared" si="1"/>
        <v>36.34946564419181</v>
      </c>
    </row>
    <row r="40" spans="2:10" s="13" customFormat="1" ht="25.2" customHeight="1" thickBot="1" x14ac:dyDescent="0.35">
      <c r="B40" s="26">
        <v>26</v>
      </c>
      <c r="C40" s="27" t="s">
        <v>34</v>
      </c>
      <c r="D40" s="28">
        <v>15</v>
      </c>
      <c r="E40" s="28">
        <v>73565</v>
      </c>
      <c r="F40" s="28">
        <v>0</v>
      </c>
      <c r="G40" s="28">
        <v>73565</v>
      </c>
      <c r="H40" s="28">
        <v>14807</v>
      </c>
      <c r="I40" s="42">
        <f t="shared" si="0"/>
        <v>20.127778155372798</v>
      </c>
      <c r="J40" s="43">
        <f t="shared" si="1"/>
        <v>20.127778155372798</v>
      </c>
    </row>
    <row r="41" spans="2:10" s="13" customFormat="1" ht="25.2" customHeight="1" thickBot="1" x14ac:dyDescent="0.35">
      <c r="B41" s="29"/>
      <c r="C41" s="1" t="s">
        <v>35</v>
      </c>
      <c r="D41" s="3">
        <f>SUM(D40:D40)</f>
        <v>15</v>
      </c>
      <c r="E41" s="3">
        <f t="shared" ref="E41:H41" si="5">SUM(E40:E40)</f>
        <v>73565</v>
      </c>
      <c r="F41" s="3">
        <f t="shared" si="5"/>
        <v>0</v>
      </c>
      <c r="G41" s="3">
        <f t="shared" si="5"/>
        <v>73565</v>
      </c>
      <c r="H41" s="3">
        <f t="shared" si="5"/>
        <v>14807</v>
      </c>
      <c r="I41" s="38">
        <f t="shared" si="0"/>
        <v>20.127778155372798</v>
      </c>
      <c r="J41" s="39">
        <f t="shared" si="1"/>
        <v>20.127778155372798</v>
      </c>
    </row>
    <row r="42" spans="2:10" s="13" customFormat="1" ht="25.2" customHeight="1" thickBot="1" x14ac:dyDescent="0.35">
      <c r="B42" s="22">
        <v>27</v>
      </c>
      <c r="C42" s="31" t="s">
        <v>44</v>
      </c>
      <c r="D42" s="24">
        <v>1</v>
      </c>
      <c r="E42" s="24">
        <v>0</v>
      </c>
      <c r="F42" s="24">
        <v>0</v>
      </c>
      <c r="G42" s="24">
        <v>0</v>
      </c>
      <c r="H42" s="24">
        <v>906</v>
      </c>
      <c r="I42" s="40">
        <v>0</v>
      </c>
      <c r="J42" s="41">
        <v>0</v>
      </c>
    </row>
    <row r="43" spans="2:10" s="13" customFormat="1" ht="25.2" customHeight="1" thickBot="1" x14ac:dyDescent="0.35">
      <c r="B43" s="29"/>
      <c r="C43" s="1" t="s">
        <v>36</v>
      </c>
      <c r="D43" s="3">
        <f>D42</f>
        <v>1</v>
      </c>
      <c r="E43" s="3">
        <f t="shared" ref="E43:H43" si="6">E42</f>
        <v>0</v>
      </c>
      <c r="F43" s="3">
        <f t="shared" si="6"/>
        <v>0</v>
      </c>
      <c r="G43" s="3">
        <f t="shared" si="6"/>
        <v>0</v>
      </c>
      <c r="H43" s="3">
        <f t="shared" si="6"/>
        <v>906</v>
      </c>
      <c r="I43" s="38">
        <v>0</v>
      </c>
      <c r="J43" s="39">
        <v>0</v>
      </c>
    </row>
    <row r="44" spans="2:10" s="13" customFormat="1" ht="25.2" customHeight="1" thickBot="1" x14ac:dyDescent="0.35">
      <c r="B44" s="32"/>
      <c r="C44" s="33" t="s">
        <v>2</v>
      </c>
      <c r="D44" s="16"/>
      <c r="E44" s="16"/>
      <c r="F44" s="16"/>
      <c r="G44" s="16">
        <v>0</v>
      </c>
      <c r="H44" s="16">
        <v>41600</v>
      </c>
      <c r="I44" s="36"/>
      <c r="J44" s="37"/>
    </row>
    <row r="45" spans="2:10" s="13" customFormat="1" ht="25.2" customHeight="1" thickBot="1" x14ac:dyDescent="0.35">
      <c r="B45" s="17"/>
      <c r="C45" s="18" t="s">
        <v>3</v>
      </c>
      <c r="D45" s="19">
        <f>SUM(D39,D41,D43,D44)</f>
        <v>151</v>
      </c>
      <c r="E45" s="19">
        <f>SUM(E39,E41,E43,E44)</f>
        <v>1023026</v>
      </c>
      <c r="F45" s="19">
        <f>SUM(F39,F41,F43,F44)</f>
        <v>10528</v>
      </c>
      <c r="G45" s="19">
        <f t="shared" si="2"/>
        <v>1012498</v>
      </c>
      <c r="H45" s="19">
        <f>SUM(H39,H41,H43,H44)</f>
        <v>402437</v>
      </c>
      <c r="I45" s="20">
        <f t="shared" si="0"/>
        <v>39.746942710010288</v>
      </c>
      <c r="J45" s="21">
        <f t="shared" si="1"/>
        <v>39.337905390478831</v>
      </c>
    </row>
    <row r="46" spans="2:10" x14ac:dyDescent="0.3">
      <c r="I46" s="67" t="s">
        <v>47</v>
      </c>
      <c r="J46" s="67"/>
    </row>
    <row r="47" spans="2:10" x14ac:dyDescent="0.3">
      <c r="I47" s="46"/>
      <c r="J47" s="46"/>
    </row>
  </sheetData>
  <mergeCells count="15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6:J46"/>
  </mergeCells>
  <pageMargins left="0.75" right="0.25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2022-02-15T13:04:11Z</dcterms:modified>
</cp:coreProperties>
</file>