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0" yWindow="0" windowWidth="21264" windowHeight="7680"/>
  </bookViews>
  <sheets>
    <sheet name="PS " sheetId="1" r:id="rId1"/>
  </sheets>
  <externalReferences>
    <externalReference r:id="rId2"/>
  </externalReferences>
  <definedNames>
    <definedName name="_xlnm.Print_Area" localSheetId="0">'PS 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8" i="1" l="1"/>
  <c r="D18" i="1" s="1"/>
  <c r="H44" i="1" l="1"/>
  <c r="I44" i="1"/>
  <c r="J44" i="1"/>
  <c r="K44" i="1"/>
  <c r="L44" i="1"/>
  <c r="M44" i="1"/>
  <c r="N44" i="1"/>
  <c r="O44" i="1"/>
  <c r="P44" i="1"/>
  <c r="Q44" i="1"/>
  <c r="R44" i="1"/>
  <c r="S44" i="1"/>
  <c r="Q18" i="1" l="1"/>
  <c r="O18" i="1"/>
  <c r="G18" i="1" s="1"/>
  <c r="E18" i="1" s="1"/>
  <c r="H41" i="1" l="1"/>
  <c r="I41" i="1"/>
  <c r="J41" i="1"/>
  <c r="K41" i="1"/>
  <c r="L41" i="1"/>
  <c r="M41" i="1"/>
  <c r="N41" i="1"/>
  <c r="O41" i="1"/>
  <c r="P41" i="1"/>
  <c r="Q41" i="1"/>
  <c r="R41" i="1"/>
  <c r="S41" i="1"/>
  <c r="M38" i="1" l="1"/>
  <c r="G33" i="1" l="1"/>
  <c r="E33" i="1" s="1"/>
  <c r="F33" i="1"/>
  <c r="D33" i="1" s="1"/>
  <c r="G9" i="1" l="1"/>
  <c r="E9" i="1" s="1"/>
  <c r="F9" i="1"/>
  <c r="D9" i="1" s="1"/>
  <c r="G13" i="1" l="1"/>
  <c r="F13" i="1"/>
  <c r="G40" i="1" l="1"/>
  <c r="G41" i="1" s="1"/>
  <c r="G47" i="1" s="1"/>
  <c r="F40" i="1"/>
  <c r="D40" i="1" s="1"/>
  <c r="D41" i="1" s="1"/>
  <c r="D47" i="1" s="1"/>
  <c r="R47" i="1"/>
  <c r="F15" i="1"/>
  <c r="H47" i="1"/>
  <c r="I47" i="1"/>
  <c r="J47" i="1"/>
  <c r="K47" i="1"/>
  <c r="L47" i="1"/>
  <c r="M47" i="1"/>
  <c r="N47" i="1"/>
  <c r="O47" i="1"/>
  <c r="P47" i="1"/>
  <c r="Q47" i="1"/>
  <c r="S47" i="1"/>
  <c r="E40" i="1" l="1"/>
  <c r="E41" i="1" s="1"/>
  <c r="E47" i="1" s="1"/>
  <c r="F41" i="1"/>
  <c r="F47" i="1" s="1"/>
  <c r="G43" i="1" l="1"/>
  <c r="F43" i="1"/>
  <c r="F24" i="1"/>
  <c r="D24" i="1" s="1"/>
  <c r="G24" i="1"/>
  <c r="E24" i="1" s="1"/>
  <c r="F25" i="1"/>
  <c r="D25" i="1" s="1"/>
  <c r="G25" i="1"/>
  <c r="E25" i="1" s="1"/>
  <c r="F26" i="1"/>
  <c r="D26" i="1" s="1"/>
  <c r="G26" i="1"/>
  <c r="E26" i="1" s="1"/>
  <c r="F27" i="1"/>
  <c r="D27" i="1" s="1"/>
  <c r="G27" i="1"/>
  <c r="E27" i="1" s="1"/>
  <c r="F28" i="1"/>
  <c r="D28" i="1" s="1"/>
  <c r="G28" i="1"/>
  <c r="E28" i="1" s="1"/>
  <c r="F29" i="1"/>
  <c r="D29" i="1" s="1"/>
  <c r="G29" i="1"/>
  <c r="E29" i="1" s="1"/>
  <c r="F30" i="1"/>
  <c r="D30" i="1" s="1"/>
  <c r="G30" i="1"/>
  <c r="E30" i="1" s="1"/>
  <c r="F31" i="1"/>
  <c r="D31" i="1" s="1"/>
  <c r="G31" i="1"/>
  <c r="E31" i="1" s="1"/>
  <c r="F32" i="1"/>
  <c r="D32" i="1" s="1"/>
  <c r="G32" i="1"/>
  <c r="E32" i="1" s="1"/>
  <c r="F34" i="1"/>
  <c r="D34" i="1" s="1"/>
  <c r="G34" i="1"/>
  <c r="E34" i="1" s="1"/>
  <c r="F35" i="1"/>
  <c r="D35" i="1" s="1"/>
  <c r="G35" i="1"/>
  <c r="E35" i="1" s="1"/>
  <c r="F36" i="1"/>
  <c r="D36" i="1" s="1"/>
  <c r="G36" i="1"/>
  <c r="E36" i="1" s="1"/>
  <c r="F37" i="1"/>
  <c r="D37" i="1" s="1"/>
  <c r="G37" i="1"/>
  <c r="E37" i="1" s="1"/>
  <c r="G23" i="1"/>
  <c r="E23" i="1" s="1"/>
  <c r="F23" i="1"/>
  <c r="D23" i="1" s="1"/>
  <c r="F10" i="1"/>
  <c r="G10" i="1"/>
  <c r="F11" i="1"/>
  <c r="G11" i="1"/>
  <c r="F12" i="1"/>
  <c r="G12" i="1"/>
  <c r="F14" i="1"/>
  <c r="G14" i="1"/>
  <c r="G15" i="1"/>
  <c r="F16" i="1"/>
  <c r="G16" i="1"/>
  <c r="F17" i="1"/>
  <c r="G17" i="1"/>
  <c r="F19" i="1"/>
  <c r="F20" i="1"/>
  <c r="G20" i="1"/>
  <c r="D43" i="1" l="1"/>
  <c r="D44" i="1" s="1"/>
  <c r="F44" i="1"/>
  <c r="E43" i="1"/>
  <c r="E44" i="1" s="1"/>
  <c r="G44" i="1"/>
  <c r="E38" i="1"/>
  <c r="S38" i="1"/>
  <c r="R38" i="1"/>
  <c r="Q38" i="1"/>
  <c r="P38" i="1"/>
  <c r="O38" i="1"/>
  <c r="N38" i="1"/>
  <c r="L38" i="1"/>
  <c r="K38" i="1"/>
  <c r="J38" i="1"/>
  <c r="I38" i="1"/>
  <c r="H38" i="1"/>
  <c r="Q21" i="1"/>
  <c r="P21" i="1"/>
  <c r="O21" i="1"/>
  <c r="N21" i="1"/>
  <c r="M21" i="1"/>
  <c r="L21" i="1"/>
  <c r="K21" i="1"/>
  <c r="J21" i="1"/>
  <c r="I21" i="1"/>
  <c r="H21" i="1"/>
  <c r="G38" i="1" l="1"/>
  <c r="F21" i="1"/>
  <c r="F38" i="1"/>
  <c r="D38" i="1" s="1"/>
  <c r="I46" i="1"/>
  <c r="M46" i="1"/>
  <c r="M48" i="1" s="1"/>
  <c r="M50" i="1" s="1"/>
  <c r="Q46" i="1"/>
  <c r="Q48" i="1" s="1"/>
  <c r="Q50" i="1" s="1"/>
  <c r="H46" i="1"/>
  <c r="L46" i="1"/>
  <c r="L48" i="1" s="1"/>
  <c r="L50" i="1" s="1"/>
  <c r="P46" i="1"/>
  <c r="P48" i="1" s="1"/>
  <c r="P50" i="1" s="1"/>
  <c r="J46" i="1"/>
  <c r="J48" i="1" s="1"/>
  <c r="J50" i="1" s="1"/>
  <c r="N46" i="1"/>
  <c r="N48" i="1" s="1"/>
  <c r="N50" i="1" s="1"/>
  <c r="K46" i="1"/>
  <c r="K48" i="1" s="1"/>
  <c r="K50" i="1" s="1"/>
  <c r="O46" i="1"/>
  <c r="O48" i="1" s="1"/>
  <c r="O50" i="1" s="1"/>
  <c r="H48" i="1" l="1"/>
  <c r="H50" i="1" s="1"/>
  <c r="G46" i="1"/>
  <c r="G48" i="1" s="1"/>
  <c r="G50" i="1" s="1"/>
  <c r="I48" i="1"/>
  <c r="I50" i="1" s="1"/>
  <c r="F46" i="1"/>
  <c r="F48" i="1" s="1"/>
  <c r="F50" i="1" s="1"/>
  <c r="E17" i="1"/>
  <c r="E15" i="1"/>
  <c r="E13" i="1"/>
  <c r="D14" i="1"/>
  <c r="D16" i="1"/>
  <c r="D20" i="1"/>
  <c r="D19" i="1"/>
  <c r="D17" i="1"/>
  <c r="D15" i="1"/>
  <c r="D13" i="1"/>
  <c r="E14" i="1"/>
  <c r="E16" i="1"/>
  <c r="E20" i="1"/>
  <c r="R21" i="1"/>
  <c r="R46" i="1" s="1"/>
  <c r="S21" i="1"/>
  <c r="S46" i="1" s="1"/>
  <c r="D11" i="1"/>
  <c r="E11" i="1"/>
  <c r="D10" i="1"/>
  <c r="D12" i="1"/>
  <c r="E10" i="1"/>
  <c r="E12" i="1"/>
  <c r="E21" i="1" l="1"/>
  <c r="S48" i="1"/>
  <c r="R48" i="1"/>
  <c r="D21" i="1"/>
  <c r="D46" i="1" s="1"/>
  <c r="D48" i="1" s="1"/>
  <c r="D50" i="1" s="1"/>
  <c r="E46" i="1" l="1"/>
  <c r="E48" i="1" s="1"/>
  <c r="E50" i="1" s="1"/>
  <c r="R50" i="1"/>
  <c r="S50" i="1"/>
</calcChain>
</file>

<file path=xl/sharedStrings.xml><?xml version="1.0" encoding="utf-8"?>
<sst xmlns="http://schemas.openxmlformats.org/spreadsheetml/2006/main" count="78" uniqueCount="61">
  <si>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</si>
  <si>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</si>
  <si>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</si>
  <si>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</si>
  <si>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</si>
  <si>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</si>
  <si>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</si>
  <si>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</si>
  <si>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</si>
  <si>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</si>
  <si>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</si>
  <si>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</si>
  <si>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</si>
  <si>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</si>
  <si>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</si>
  <si>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</si>
  <si>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</si>
  <si>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>TOTAL</t>
  </si>
  <si>
    <t>B.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</si>
  <si>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</si>
  <si>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</si>
  <si>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</si>
  <si>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</si>
  <si>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</si>
  <si>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</si>
  <si>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</si>
  <si>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</si>
  <si>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</si>
  <si>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</si>
  <si>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</si>
  <si>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</si>
  <si>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</si>
  <si>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</si>
  <si>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</si>
  <si>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SCHEDULED COMMERCIAL BANKS</t>
  </si>
  <si>
    <t>Comm.Bks (A+B)</t>
  </si>
  <si>
    <t>RRBs ( C)</t>
  </si>
  <si>
    <t>TOTAL (A+B+C)</t>
  </si>
  <si>
    <t>SLBC PUNJAB</t>
  </si>
  <si>
    <t>G.TOTAL (A+B+C+D)</t>
  </si>
  <si>
    <t>RBL Bank</t>
  </si>
  <si>
    <t>Punjab National Bank</t>
  </si>
  <si>
    <t>UCO Bank</t>
  </si>
  <si>
    <t>IDBI Bank</t>
  </si>
  <si>
    <t>J&amp;K Bank</t>
  </si>
  <si>
    <t>HDFC Bank</t>
  </si>
  <si>
    <t>ICICI Bank</t>
  </si>
  <si>
    <t>Central Bank Of India</t>
  </si>
  <si>
    <t>Indian Bank</t>
  </si>
  <si>
    <t>Canara Bank</t>
  </si>
  <si>
    <t>Indian Overseas Bank</t>
  </si>
  <si>
    <t>State Bank Of India</t>
  </si>
  <si>
    <t>Union Bank Of India</t>
  </si>
  <si>
    <t>S.No.</t>
  </si>
  <si>
    <t>Capital Small Finance Bank</t>
  </si>
  <si>
    <t>(Amount in lacs)</t>
  </si>
  <si>
    <t>Bank of Baroda</t>
  </si>
  <si>
    <t xml:space="preserve"> </t>
  </si>
  <si>
    <t>Punjab State Cooperative Bank</t>
  </si>
  <si>
    <t>PRIORITY/ NON-PRIORITY SECTOR ADVANCES AS ON 31.12.2021</t>
  </si>
  <si>
    <t xml:space="preserve">                                                                                                                                                    Annexure- 12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</si>
</sst>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0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ahoma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2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4"/>
      <color theme="1"/>
      <name val="Times New Roman"/>
      <family val="1"/>
    </font>
    <font>
      <b/>
      <sz val="20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ahoma"/>
      <family val="2"/>
    </font>
    <font>
      <b/>
      <sz val="22"/>
      <color theme="1"/>
      <name val="Tahoma"/>
      <family val="2"/>
    </font>
    <font>
      <b/>
      <sz val="22"/>
      <color theme="1"/>
      <name val="Rupee Foradian"/>
      <family val="2"/>
    </font>
    <font>
      <sz val="22"/>
      <color theme="1"/>
      <name val="Times New Roman"/>
      <family val="1"/>
    </font>
    <font>
      <sz val="22"/>
      <color theme="1"/>
      <name val="Tahoma"/>
      <family val="2"/>
    </font>
    <font>
      <sz val="14"/>
      <color theme="3"/>
      <name val="Times New Roman"/>
      <family val="1"/>
    </font>
    <font>
      <b/>
      <sz val="24"/>
      <color theme="1"/>
      <name val="Tahoma"/>
      <family val="2"/>
    </font>
    <font>
      <b/>
      <sz val="2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15" fillId="0" borderId="0" applyNumberFormat="0" applyBorder="0" applyProtection="0"/>
    <xf numFmtId="0" fontId="5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5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3" fillId="2" borderId="0" xfId="0" applyFont="1" applyFill="1"/>
    <xf numFmtId="0" fontId="27" fillId="2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0" xfId="0" applyFont="1" applyFill="1"/>
    <xf numFmtId="0" fontId="23" fillId="0" borderId="1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6" fillId="0" borderId="0" xfId="0" applyFont="1" applyFill="1"/>
    <xf numFmtId="0" fontId="23" fillId="0" borderId="28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7" fillId="0" borderId="0" xfId="0" applyFont="1" applyFill="1"/>
    <xf numFmtId="0" fontId="23" fillId="0" borderId="30" xfId="0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vertical="center"/>
    </xf>
    <xf numFmtId="1" fontId="23" fillId="0" borderId="31" xfId="0" applyNumberFormat="1" applyFont="1" applyFill="1" applyBorder="1" applyAlignment="1">
      <alignment horizontal="right" vertical="center"/>
    </xf>
    <xf numFmtId="1" fontId="23" fillId="0" borderId="31" xfId="1" applyNumberFormat="1" applyFont="1" applyFill="1" applyBorder="1" applyAlignment="1" applyProtection="1">
      <alignment vertical="center"/>
    </xf>
    <xf numFmtId="1" fontId="23" fillId="0" borderId="38" xfId="0" applyNumberFormat="1" applyFont="1" applyFill="1" applyBorder="1" applyAlignment="1">
      <alignment vertical="center"/>
    </xf>
    <xf numFmtId="1" fontId="23" fillId="0" borderId="30" xfId="1" applyNumberFormat="1" applyFont="1" applyFill="1" applyBorder="1" applyAlignment="1" applyProtection="1">
      <alignment vertical="center"/>
    </xf>
    <xf numFmtId="1" fontId="23" fillId="0" borderId="32" xfId="0" applyNumberFormat="1" applyFont="1" applyFill="1" applyBorder="1" applyAlignment="1">
      <alignment vertical="center"/>
    </xf>
    <xf numFmtId="1" fontId="23" fillId="0" borderId="30" xfId="0" applyNumberFormat="1" applyFont="1" applyFill="1" applyBorder="1" applyAlignment="1">
      <alignment vertical="center"/>
    </xf>
    <xf numFmtId="0" fontId="27" fillId="0" borderId="0" xfId="0" applyFont="1" applyFill="1"/>
    <xf numFmtId="0" fontId="23" fillId="0" borderId="11" xfId="0" applyFont="1" applyFill="1" applyBorder="1" applyAlignment="1">
      <alignment horizontal="center" vertical="center"/>
    </xf>
    <xf numFmtId="0" fontId="20" fillId="0" borderId="0" xfId="0" applyFont="1" applyFill="1"/>
    <xf numFmtId="0" fontId="26" fillId="0" borderId="15" xfId="0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vertical="center"/>
    </xf>
    <xf numFmtId="1" fontId="23" fillId="0" borderId="37" xfId="0" applyNumberFormat="1" applyFont="1" applyFill="1" applyBorder="1" applyAlignment="1">
      <alignment vertical="center"/>
    </xf>
    <xf numFmtId="1" fontId="23" fillId="0" borderId="16" xfId="0" applyNumberFormat="1" applyFont="1" applyFill="1" applyBorder="1" applyAlignment="1">
      <alignment vertical="center"/>
    </xf>
    <xf numFmtId="1" fontId="23" fillId="0" borderId="32" xfId="1" applyNumberFormat="1" applyFont="1" applyFill="1" applyBorder="1" applyAlignment="1" applyProtection="1">
      <alignment vertical="center"/>
    </xf>
    <xf numFmtId="1" fontId="23" fillId="0" borderId="30" xfId="0" applyNumberFormat="1" applyFont="1" applyFill="1" applyBorder="1" applyAlignment="1">
      <alignment horizontal="right" vertical="center"/>
    </xf>
    <xf numFmtId="1" fontId="23" fillId="0" borderId="32" xfId="0" applyNumberFormat="1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left" vertical="center"/>
    </xf>
    <xf numFmtId="0" fontId="21" fillId="0" borderId="0" xfId="0" applyFont="1" applyFill="1"/>
    <xf numFmtId="1" fontId="23" fillId="0" borderId="26" xfId="0" applyNumberFormat="1" applyFont="1" applyFill="1" applyBorder="1" applyAlignment="1">
      <alignment horizontal="right" vertical="center"/>
    </xf>
    <xf numFmtId="0" fontId="23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23" fillId="0" borderId="13" xfId="0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right" vertical="center"/>
    </xf>
    <xf numFmtId="1" fontId="23" fillId="0" borderId="33" xfId="0" applyNumberFormat="1" applyFont="1" applyFill="1" applyBorder="1" applyAlignment="1">
      <alignment vertical="center"/>
    </xf>
    <xf numFmtId="1" fontId="23" fillId="0" borderId="13" xfId="0" applyNumberFormat="1" applyFont="1" applyFill="1" applyBorder="1" applyAlignment="1">
      <alignment vertical="center"/>
    </xf>
    <xf numFmtId="1" fontId="23" fillId="0" borderId="14" xfId="0" applyNumberFormat="1" applyFont="1" applyFill="1" applyBorder="1" applyAlignment="1">
      <alignment vertical="center"/>
    </xf>
    <xf numFmtId="0" fontId="26" fillId="0" borderId="34" xfId="0" applyFont="1" applyFill="1" applyBorder="1" applyAlignment="1">
      <alignment horizontal="center" vertical="center"/>
    </xf>
    <xf numFmtId="1" fontId="23" fillId="0" borderId="35" xfId="0" applyNumberFormat="1" applyFont="1" applyFill="1" applyBorder="1" applyAlignment="1">
      <alignment vertical="center"/>
    </xf>
    <xf numFmtId="1" fontId="23" fillId="0" borderId="35" xfId="1" applyNumberFormat="1" applyFont="1" applyFill="1" applyBorder="1" applyAlignment="1" applyProtection="1">
      <alignment vertical="center"/>
    </xf>
    <xf numFmtId="1" fontId="23" fillId="0" borderId="34" xfId="1" applyNumberFormat="1" applyFont="1" applyFill="1" applyBorder="1" applyAlignment="1" applyProtection="1">
      <alignment vertical="center"/>
    </xf>
    <xf numFmtId="1" fontId="23" fillId="0" borderId="36" xfId="0" applyNumberFormat="1" applyFont="1" applyFill="1" applyBorder="1" applyAlignment="1">
      <alignment vertical="center"/>
    </xf>
    <xf numFmtId="1" fontId="23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24" fillId="0" borderId="1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left" vertical="center"/>
    </xf>
    <xf numFmtId="1" fontId="23" fillId="0" borderId="2" xfId="0" applyNumberFormat="1" applyFont="1" applyFill="1" applyBorder="1" applyAlignment="1">
      <alignment horizontal="left" vertical="center"/>
    </xf>
    <xf numFmtId="1" fontId="23" fillId="0" borderId="27" xfId="0" applyNumberFormat="1" applyFont="1" applyFill="1" applyBorder="1" applyAlignment="1">
      <alignment horizontal="left" vertical="center"/>
    </xf>
    <xf numFmtId="1" fontId="23" fillId="0" borderId="35" xfId="0" applyNumberFormat="1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" fontId="23" fillId="0" borderId="40" xfId="0" applyNumberFormat="1" applyFont="1" applyFill="1" applyBorder="1" applyAlignment="1">
      <alignment horizontal="left" vertical="center"/>
    </xf>
    <xf numFmtId="1" fontId="23" fillId="0" borderId="41" xfId="0" applyNumberFormat="1" applyFont="1" applyFill="1" applyBorder="1" applyAlignment="1">
      <alignment horizontal="left"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1" fontId="23" fillId="0" borderId="8" xfId="0" applyNumberFormat="1" applyFont="1" applyFill="1" applyBorder="1" applyAlignment="1">
      <alignment horizontal="left" vertical="center"/>
    </xf>
    <xf numFmtId="1" fontId="23" fillId="0" borderId="9" xfId="0" applyNumberFormat="1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7" fontId="28" fillId="0" borderId="0" xfId="0" applyNumberFormat="1" applyFont="1" applyFill="1" applyBorder="1" applyAlignment="1">
      <alignment horizontal="right" vertical="center"/>
    </xf>
  </cellXfs>
  <cellStyles count="36">
    <cellStyle name="Currency 2" xfId="8"/>
    <cellStyle name="Currency 2 2" xfId="19"/>
    <cellStyle name="Excel Built-in Normal" xfId="2"/>
    <cellStyle name="Excel Built-in Normal 1" xfId="3"/>
    <cellStyle name="Excel Built-in Normal 2" xfId="4"/>
    <cellStyle name="Hyperlink" xfId="1" builtinId="8"/>
    <cellStyle name="Normal" xfId="0" builtinId="0"/>
    <cellStyle name="Normal 11" xfId="20"/>
    <cellStyle name="Normal 12" xfId="21"/>
    <cellStyle name="Normal 13" xfId="22"/>
    <cellStyle name="Normal 14" xfId="23"/>
    <cellStyle name="Normal 2" xfId="5"/>
    <cellStyle name="Normal 2 2" xfId="13"/>
    <cellStyle name="Normal 2 2 2" xfId="18"/>
    <cellStyle name="Normal 2 4" xfId="24"/>
    <cellStyle name="Normal 23" xfId="25"/>
    <cellStyle name="Normal 26" xfId="26"/>
    <cellStyle name="Normal 3" xfId="7"/>
    <cellStyle name="Normal 3 2" xfId="9"/>
    <cellStyle name="Normal 3 3" xfId="27"/>
    <cellStyle name="Normal 3 5" xfId="28"/>
    <cellStyle name="Normal 30" xfId="29"/>
    <cellStyle name="Normal 4" xfId="10"/>
    <cellStyle name="Normal 4 2" xfId="30"/>
    <cellStyle name="Normal 5" xfId="11"/>
    <cellStyle name="Normal 6" xfId="12"/>
    <cellStyle name="Normal 6 2" xfId="16"/>
    <cellStyle name="Normal 6 3" xfId="31"/>
    <cellStyle name="Normal 7" xfId="14"/>
    <cellStyle name="Normal 7 2" xfId="32"/>
    <cellStyle name="Normal 8" xfId="15"/>
    <cellStyle name="Normal 8 2" xfId="33"/>
    <cellStyle name="Normal 9" xfId="17"/>
    <cellStyle name="Normal 9 2" xfId="34"/>
    <cellStyle name="Percent 2" xfId="3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PC/Desktop/159%20Meeting/Bank%20Data/IOB%2027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Detail"/>
      <sheetName val="ATMs"/>
      <sheetName val="DEPOSIT"/>
      <sheetName val="PS"/>
      <sheetName val="WS1"/>
      <sheetName val="WS1 (2)"/>
      <sheetName val="MINOR1"/>
      <sheetName val="MIN-DIS1"/>
      <sheetName val="WOMEN1"/>
      <sheetName val="WOMEN2"/>
      <sheetName val="WOMEN3"/>
      <sheetName val="WOM-DIS"/>
      <sheetName val="NPA REVIEW AGRI"/>
      <sheetName val="AGRI.TERM LOAN"/>
      <sheetName val="NRI Deposits"/>
      <sheetName val="Edu. Loans"/>
      <sheetName val="Detail of Education Loan"/>
      <sheetName val="REVIEW education loans "/>
      <sheetName val="nayak"/>
      <sheetName val="KCC ATM cum Dr.Card"/>
      <sheetName val="KCC"/>
      <sheetName val="KCC GOLD Security"/>
      <sheetName val="GCC "/>
      <sheetName val="DRI"/>
      <sheetName val="KCC Seeded with Aadhar"/>
      <sheetName val="SME New Accs"/>
      <sheetName val="COLL FREE SME"/>
      <sheetName val="MSME"/>
      <sheetName val="RESTRUCTURING MSME"/>
      <sheetName val="NPA REVIEW MSME"/>
      <sheetName val="ECLGS "/>
      <sheetName val="CGSS"/>
      <sheetName val="AIF "/>
      <sheetName val="NPS "/>
      <sheetName val="REVIEW MSME"/>
      <sheetName val="ACP Disbursement"/>
      <sheetName val="ACP Outstanding"/>
      <sheetName val="GLC"/>
      <sheetName val="SICK MSE UNITS"/>
      <sheetName val="NPAs "/>
      <sheetName val="BONDS"/>
      <sheetName val="Export-1"/>
      <sheetName val="Export-2"/>
      <sheetName val="sarfaesi"/>
      <sheetName val="FLC CAMPS"/>
      <sheetName val="Housing finance"/>
      <sheetName val="RECOVERY UNDER PS"/>
      <sheetName val="agro process "/>
      <sheetName val="PMMY Progress"/>
      <sheetName val="Bank Mitra"/>
      <sheetName val="Rupay cards"/>
      <sheetName val="Standup India Prog."/>
      <sheetName val="Jansuraksha"/>
      <sheetName val="PMSBY_PMJJBY Target-Achiev."/>
      <sheetName val="APY Tgt Achiev"/>
      <sheetName val="PMSBY"/>
      <sheetName val="PMJJBY"/>
      <sheetName val="APY"/>
      <sheetName val="claim settled-PMJDY"/>
      <sheetName val="claim settled-PMSBY"/>
      <sheetName val="claim settled-PMJJBY"/>
      <sheetName val="Solar Pumpset"/>
      <sheetName val="PM Awas Yojana(CLSS)"/>
      <sheetName val="FLC to be appointed"/>
      <sheetName val="Jiwan Praman Patra"/>
      <sheetName val="Warehous.Receipts"/>
      <sheetName val="Digital Transaction"/>
      <sheetName val="SMA"/>
      <sheetName val="Medium"/>
      <sheetName val="SMA 2"/>
      <sheetName val="Agri Clinic-ABC"/>
      <sheetName val="Debt Swap"/>
    </sheetNames>
    <sheetDataSet>
      <sheetData sheetId="0"/>
      <sheetData sheetId="1"/>
      <sheetData sheetId="2"/>
      <sheetData sheetId="3">
        <row r="12">
          <cell r="N12">
            <v>8401.7560000000012</v>
          </cell>
          <cell r="P12">
            <v>351.05</v>
          </cell>
        </row>
        <row r="13">
          <cell r="N13">
            <v>86.944000000000017</v>
          </cell>
          <cell r="P13">
            <v>0</v>
          </cell>
        </row>
        <row r="14">
          <cell r="N14">
            <v>1009.5690000000001</v>
          </cell>
          <cell r="P14">
            <v>0</v>
          </cell>
        </row>
        <row r="15">
          <cell r="N15">
            <v>1060.6310000000001</v>
          </cell>
          <cell r="P15">
            <v>0</v>
          </cell>
        </row>
        <row r="16">
          <cell r="N16">
            <v>339.61400000000003</v>
          </cell>
          <cell r="P16">
            <v>0</v>
          </cell>
        </row>
        <row r="17">
          <cell r="N17">
            <v>86.053000000000011</v>
          </cell>
          <cell r="P17">
            <v>0</v>
          </cell>
        </row>
        <row r="18">
          <cell r="N18">
            <v>375.14400000000006</v>
          </cell>
          <cell r="P18">
            <v>0</v>
          </cell>
        </row>
        <row r="19">
          <cell r="N19">
            <v>155.18800000000002</v>
          </cell>
          <cell r="P19">
            <v>0</v>
          </cell>
        </row>
        <row r="20">
          <cell r="N20">
            <v>1964.5890000000002</v>
          </cell>
          <cell r="P20">
            <v>0</v>
          </cell>
        </row>
        <row r="21">
          <cell r="N21">
            <v>4267.7139999999999</v>
          </cell>
          <cell r="P21">
            <v>0</v>
          </cell>
        </row>
        <row r="22">
          <cell r="N22">
            <v>272.767</v>
          </cell>
          <cell r="P22">
            <v>0</v>
          </cell>
        </row>
        <row r="23">
          <cell r="N23">
            <v>25663.297000000002</v>
          </cell>
          <cell r="P23">
            <v>590.76699999999994</v>
          </cell>
        </row>
        <row r="24">
          <cell r="N24">
            <v>1044.1750000000002</v>
          </cell>
          <cell r="P24">
            <v>0</v>
          </cell>
        </row>
        <row r="25">
          <cell r="N25">
            <v>1122.319</v>
          </cell>
          <cell r="P25">
            <v>0</v>
          </cell>
        </row>
        <row r="26">
          <cell r="N26">
            <v>4968.9529999999995</v>
          </cell>
          <cell r="P26">
            <v>0</v>
          </cell>
        </row>
        <row r="27">
          <cell r="N27">
            <v>197.16400000000002</v>
          </cell>
          <cell r="P27">
            <v>0</v>
          </cell>
        </row>
        <row r="28">
          <cell r="N28">
            <v>8815.9060000000009</v>
          </cell>
          <cell r="P28">
            <v>0</v>
          </cell>
        </row>
        <row r="29">
          <cell r="N29">
            <v>264.78100000000001</v>
          </cell>
          <cell r="P29">
            <v>0</v>
          </cell>
        </row>
        <row r="30">
          <cell r="N30">
            <v>51.710999999999999</v>
          </cell>
          <cell r="P30">
            <v>0</v>
          </cell>
        </row>
        <row r="31">
          <cell r="N31">
            <v>5663.1959999999999</v>
          </cell>
          <cell r="P31">
            <v>0</v>
          </cell>
        </row>
        <row r="32">
          <cell r="N32">
            <v>1111.5940000000001</v>
          </cell>
          <cell r="P32">
            <v>0</v>
          </cell>
        </row>
        <row r="33">
          <cell r="N33">
            <v>0</v>
          </cell>
          <cell r="P3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zoomScale="40" zoomScaleSheetLayoutView="40" workbookViewId="0">
      <selection activeCell="H10" sqref="H10"/>
    </sheetView>
  </sheetViews>
  <sheetFormatPr defaultColWidth="8.90625" defaultRowHeight="18"/>
  <cols>
    <col min="1" max="1" width="6.6328125" style="24" customWidth="1"/>
    <col min="2" max="2" width="10.453125" style="66" customWidth="1"/>
    <col min="3" max="3" width="58.1796875" style="24" customWidth="1"/>
    <col min="4" max="5" width="20" style="24" customWidth="1"/>
    <col min="6" max="6" width="22.453125" style="24" customWidth="1"/>
    <col min="7" max="7" width="21.6328125" style="24" customWidth="1"/>
    <col min="8" max="8" width="19.36328125" style="24" customWidth="1"/>
    <col min="9" max="9" width="20.26953125" style="24" customWidth="1"/>
    <col min="10" max="10" width="19.453125" style="24" customWidth="1"/>
    <col min="11" max="11" width="21.26953125" style="24" customWidth="1"/>
    <col min="12" max="12" width="18.1796875" style="24" customWidth="1"/>
    <col min="13" max="13" width="22.08984375" style="24" customWidth="1"/>
    <col min="14" max="14" width="15.7265625" style="24" customWidth="1"/>
    <col min="15" max="15" width="21.81640625" style="24" customWidth="1"/>
    <col min="16" max="16" width="19.08984375" style="24" customWidth="1"/>
    <col min="17" max="17" width="21.08984375" style="24" customWidth="1"/>
    <col min="18" max="18" width="18.453125" style="24" customWidth="1"/>
    <col min="19" max="19" width="19.90625" style="24" customWidth="1"/>
    <col min="20" max="21" width="8.90625" style="24"/>
    <col min="22" max="16384" width="8.90625" style="4"/>
  </cols>
  <sheetData>
    <row r="1" spans="1:23" s="1" customFormat="1" ht="29.25" customHeight="1" thickBot="1">
      <c r="A1" s="12"/>
      <c r="B1" s="113" t="s">
        <v>60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"/>
      <c r="S1" s="12"/>
      <c r="T1" s="12"/>
      <c r="U1" s="12"/>
    </row>
    <row r="2" spans="1:23" s="2" customFormat="1" ht="40.200000000000003" customHeight="1" thickBot="1">
      <c r="A2" s="13"/>
      <c r="B2" s="110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  <c r="T2" s="13"/>
      <c r="U2" s="13"/>
    </row>
    <row r="3" spans="1:23" s="2" customFormat="1" ht="24" customHeight="1" thickBot="1">
      <c r="A3" s="13"/>
      <c r="B3" s="68" t="s">
        <v>55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13"/>
      <c r="U3" s="13"/>
    </row>
    <row r="4" spans="1:23" s="2" customFormat="1" ht="45" customHeight="1" thickBot="1">
      <c r="A4" s="13"/>
      <c r="B4" s="71" t="s">
        <v>53</v>
      </c>
      <c r="C4" s="74" t="s">
        <v>0</v>
      </c>
      <c r="D4" s="79" t="s">
        <v>1</v>
      </c>
      <c r="E4" s="80"/>
      <c r="F4" s="79" t="s">
        <v>2</v>
      </c>
      <c r="G4" s="80"/>
      <c r="H4" s="77" t="s">
        <v>3</v>
      </c>
      <c r="I4" s="78"/>
      <c r="J4" s="78"/>
      <c r="K4" s="78"/>
      <c r="L4" s="78"/>
      <c r="M4" s="78"/>
      <c r="N4" s="78"/>
      <c r="O4" s="78"/>
      <c r="P4" s="78"/>
      <c r="Q4" s="78"/>
      <c r="R4" s="79" t="s">
        <v>4</v>
      </c>
      <c r="S4" s="80"/>
      <c r="T4" s="13"/>
      <c r="U4" s="13"/>
    </row>
    <row r="5" spans="1:23" s="2" customFormat="1" ht="81.599999999999994" customHeight="1" thickBot="1">
      <c r="A5" s="13"/>
      <c r="B5" s="72"/>
      <c r="C5" s="75"/>
      <c r="D5" s="88"/>
      <c r="E5" s="89"/>
      <c r="F5" s="88"/>
      <c r="G5" s="89"/>
      <c r="H5" s="83" t="s">
        <v>5</v>
      </c>
      <c r="I5" s="84"/>
      <c r="J5" s="83" t="s">
        <v>6</v>
      </c>
      <c r="K5" s="84"/>
      <c r="L5" s="85" t="s">
        <v>7</v>
      </c>
      <c r="M5" s="86"/>
      <c r="N5" s="83" t="s">
        <v>8</v>
      </c>
      <c r="O5" s="84"/>
      <c r="P5" s="85" t="s">
        <v>9</v>
      </c>
      <c r="Q5" s="87"/>
      <c r="R5" s="81"/>
      <c r="S5" s="82"/>
      <c r="T5" s="13"/>
      <c r="U5" s="13"/>
    </row>
    <row r="6" spans="1:23" s="2" customFormat="1" ht="42" customHeight="1" thickBot="1">
      <c r="A6" s="13"/>
      <c r="B6" s="73"/>
      <c r="C6" s="76"/>
      <c r="D6" s="14" t="s">
        <v>10</v>
      </c>
      <c r="E6" s="15" t="s">
        <v>11</v>
      </c>
      <c r="F6" s="14" t="s">
        <v>10</v>
      </c>
      <c r="G6" s="15" t="s">
        <v>11</v>
      </c>
      <c r="H6" s="16" t="s">
        <v>10</v>
      </c>
      <c r="I6" s="16" t="s">
        <v>11</v>
      </c>
      <c r="J6" s="14" t="s">
        <v>10</v>
      </c>
      <c r="K6" s="15" t="s">
        <v>11</v>
      </c>
      <c r="L6" s="17" t="s">
        <v>10</v>
      </c>
      <c r="M6" s="18" t="s">
        <v>11</v>
      </c>
      <c r="N6" s="14" t="s">
        <v>10</v>
      </c>
      <c r="O6" s="15" t="s">
        <v>11</v>
      </c>
      <c r="P6" s="17" t="s">
        <v>10</v>
      </c>
      <c r="Q6" s="18" t="s">
        <v>11</v>
      </c>
      <c r="R6" s="19" t="s">
        <v>10</v>
      </c>
      <c r="S6" s="20" t="s">
        <v>11</v>
      </c>
      <c r="T6" s="13"/>
      <c r="U6" s="13"/>
    </row>
    <row r="7" spans="1:23" s="3" customFormat="1" ht="24.9" customHeight="1" thickBot="1">
      <c r="A7" s="21"/>
      <c r="B7" s="22"/>
      <c r="C7" s="23"/>
      <c r="D7" s="23"/>
      <c r="E7" s="23"/>
      <c r="F7" s="23"/>
      <c r="G7" s="23"/>
      <c r="H7" s="99">
        <v>3</v>
      </c>
      <c r="I7" s="99"/>
      <c r="J7" s="91">
        <v>4</v>
      </c>
      <c r="K7" s="92"/>
      <c r="L7" s="97">
        <v>5</v>
      </c>
      <c r="M7" s="98"/>
      <c r="N7" s="91">
        <v>6</v>
      </c>
      <c r="O7" s="92"/>
      <c r="P7" s="97">
        <v>7</v>
      </c>
      <c r="Q7" s="98"/>
      <c r="R7" s="91">
        <v>8</v>
      </c>
      <c r="S7" s="92"/>
      <c r="T7" s="21"/>
      <c r="U7" s="21"/>
    </row>
    <row r="8" spans="1:23" ht="44.4" customHeight="1">
      <c r="B8" s="25" t="s">
        <v>12</v>
      </c>
      <c r="C8" s="107" t="s">
        <v>13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  <c r="R8" s="26"/>
      <c r="S8" s="27"/>
    </row>
    <row r="9" spans="1:23" s="8" customFormat="1" ht="40.799999999999997" customHeight="1">
      <c r="A9" s="28" t="s">
        <v>57</v>
      </c>
      <c r="B9" s="29">
        <v>1</v>
      </c>
      <c r="C9" s="30" t="s">
        <v>41</v>
      </c>
      <c r="D9" s="31">
        <f t="shared" ref="D9:D21" si="0">F9+R9</f>
        <v>607657</v>
      </c>
      <c r="E9" s="31">
        <f t="shared" ref="E9:E20" si="1">G9+S9</f>
        <v>5113271.2200000007</v>
      </c>
      <c r="F9" s="31">
        <f t="shared" ref="F9:F17" si="2">H9+L9+N9+P9</f>
        <v>469994</v>
      </c>
      <c r="G9" s="31">
        <f t="shared" ref="G9:G17" si="3">I9+M9+O9+Q9</f>
        <v>2680915.91</v>
      </c>
      <c r="H9" s="30">
        <v>327429</v>
      </c>
      <c r="I9" s="30">
        <v>1463684</v>
      </c>
      <c r="J9" s="30">
        <v>253830</v>
      </c>
      <c r="K9" s="30">
        <v>668407.74</v>
      </c>
      <c r="L9" s="30">
        <v>123455</v>
      </c>
      <c r="M9" s="30">
        <v>1108143</v>
      </c>
      <c r="N9" s="30">
        <v>19108</v>
      </c>
      <c r="O9" s="30">
        <v>108988.91</v>
      </c>
      <c r="P9" s="32">
        <v>2</v>
      </c>
      <c r="Q9" s="33">
        <v>100</v>
      </c>
      <c r="R9" s="34">
        <v>137663</v>
      </c>
      <c r="S9" s="35">
        <v>2432355.31</v>
      </c>
      <c r="T9" s="24"/>
      <c r="U9" s="24"/>
      <c r="V9" s="28"/>
      <c r="W9" s="28"/>
    </row>
    <row r="10" spans="1:23" s="9" customFormat="1" ht="40.799999999999997" customHeight="1">
      <c r="A10" s="24"/>
      <c r="B10" s="29">
        <v>2</v>
      </c>
      <c r="C10" s="30" t="s">
        <v>14</v>
      </c>
      <c r="D10" s="31">
        <f t="shared" si="0"/>
        <v>295485</v>
      </c>
      <c r="E10" s="31">
        <f t="shared" si="1"/>
        <v>1258113.8104600001</v>
      </c>
      <c r="F10" s="31">
        <f t="shared" si="2"/>
        <v>254788</v>
      </c>
      <c r="G10" s="31">
        <f t="shared" si="3"/>
        <v>997666.81046000007</v>
      </c>
      <c r="H10" s="30">
        <v>178656</v>
      </c>
      <c r="I10" s="30">
        <v>620780.31813000003</v>
      </c>
      <c r="J10" s="30">
        <v>147639</v>
      </c>
      <c r="K10" s="30">
        <v>436177.09476000001</v>
      </c>
      <c r="L10" s="30">
        <v>55440</v>
      </c>
      <c r="M10" s="30">
        <v>262114.13057000001</v>
      </c>
      <c r="N10" s="30">
        <v>20692</v>
      </c>
      <c r="O10" s="30">
        <v>114772.36176000001</v>
      </c>
      <c r="P10" s="32">
        <v>0</v>
      </c>
      <c r="Q10" s="33">
        <v>0</v>
      </c>
      <c r="R10" s="34">
        <v>40697</v>
      </c>
      <c r="S10" s="35">
        <v>260447</v>
      </c>
      <c r="T10" s="24"/>
      <c r="U10" s="24"/>
      <c r="V10" s="24"/>
      <c r="W10" s="24"/>
    </row>
    <row r="11" spans="1:23" s="6" customFormat="1" ht="40.799999999999997" customHeight="1">
      <c r="A11" s="24"/>
      <c r="B11" s="29">
        <v>3</v>
      </c>
      <c r="C11" s="30" t="s">
        <v>42</v>
      </c>
      <c r="D11" s="31">
        <f t="shared" si="0"/>
        <v>125526</v>
      </c>
      <c r="E11" s="31">
        <f t="shared" si="1"/>
        <v>539513</v>
      </c>
      <c r="F11" s="31">
        <f t="shared" si="2"/>
        <v>109530</v>
      </c>
      <c r="G11" s="31">
        <f t="shared" si="3"/>
        <v>454992</v>
      </c>
      <c r="H11" s="30">
        <v>57562</v>
      </c>
      <c r="I11" s="30">
        <v>131187</v>
      </c>
      <c r="J11" s="30">
        <v>29107</v>
      </c>
      <c r="K11" s="30">
        <v>61246</v>
      </c>
      <c r="L11" s="30">
        <v>40272</v>
      </c>
      <c r="M11" s="30">
        <v>144564</v>
      </c>
      <c r="N11" s="30">
        <v>11640</v>
      </c>
      <c r="O11" s="30">
        <v>177548</v>
      </c>
      <c r="P11" s="32">
        <v>56</v>
      </c>
      <c r="Q11" s="33">
        <v>1693</v>
      </c>
      <c r="R11" s="34">
        <v>15996</v>
      </c>
      <c r="S11" s="35">
        <v>84521</v>
      </c>
      <c r="T11" s="24"/>
      <c r="U11" s="24"/>
      <c r="V11" s="4"/>
      <c r="W11" s="4"/>
    </row>
    <row r="12" spans="1:23" s="9" customFormat="1" ht="40.799999999999997" customHeight="1">
      <c r="A12" s="24"/>
      <c r="B12" s="29">
        <v>4</v>
      </c>
      <c r="C12" s="30" t="s">
        <v>56</v>
      </c>
      <c r="D12" s="31">
        <f t="shared" si="0"/>
        <v>103266</v>
      </c>
      <c r="E12" s="31">
        <f t="shared" si="1"/>
        <v>589791.51381213055</v>
      </c>
      <c r="F12" s="31">
        <f t="shared" si="2"/>
        <v>63123</v>
      </c>
      <c r="G12" s="31">
        <f t="shared" si="3"/>
        <v>284758.51381213055</v>
      </c>
      <c r="H12" s="30">
        <v>24119</v>
      </c>
      <c r="I12" s="30">
        <v>90168</v>
      </c>
      <c r="J12" s="30">
        <v>15910</v>
      </c>
      <c r="K12" s="30">
        <v>40446.377299699998</v>
      </c>
      <c r="L12" s="30">
        <v>19712</v>
      </c>
      <c r="M12" s="30">
        <v>144877.6718101</v>
      </c>
      <c r="N12" s="30">
        <v>18937</v>
      </c>
      <c r="O12" s="30">
        <v>48445.741833</v>
      </c>
      <c r="P12" s="32">
        <v>355</v>
      </c>
      <c r="Q12" s="33">
        <v>1267.1001690305402</v>
      </c>
      <c r="R12" s="36">
        <v>40143</v>
      </c>
      <c r="S12" s="35">
        <v>305033</v>
      </c>
      <c r="T12" s="24"/>
      <c r="U12" s="24"/>
      <c r="V12" s="24"/>
      <c r="W12" s="24"/>
    </row>
    <row r="13" spans="1:23" s="11" customFormat="1" ht="40.799999999999997" customHeight="1">
      <c r="A13" s="37"/>
      <c r="B13" s="29">
        <v>5</v>
      </c>
      <c r="C13" s="30" t="s">
        <v>15</v>
      </c>
      <c r="D13" s="30">
        <f t="shared" si="0"/>
        <v>124945</v>
      </c>
      <c r="E13" s="30">
        <f t="shared" si="1"/>
        <v>663572.27122010011</v>
      </c>
      <c r="F13" s="30">
        <f t="shared" si="2"/>
        <v>94112</v>
      </c>
      <c r="G13" s="30">
        <f t="shared" si="3"/>
        <v>445029.27122010005</v>
      </c>
      <c r="H13" s="30">
        <v>66759</v>
      </c>
      <c r="I13" s="30">
        <v>255863.87249520002</v>
      </c>
      <c r="J13" s="30">
        <v>49441</v>
      </c>
      <c r="K13" s="30">
        <v>143781.34905090003</v>
      </c>
      <c r="L13" s="30">
        <v>27353</v>
      </c>
      <c r="M13" s="30">
        <v>151553</v>
      </c>
      <c r="N13" s="30">
        <v>0</v>
      </c>
      <c r="O13" s="30">
        <v>32790.48494330002</v>
      </c>
      <c r="P13" s="30">
        <v>0</v>
      </c>
      <c r="Q13" s="30">
        <v>4821.9137816000002</v>
      </c>
      <c r="R13" s="30">
        <v>30833</v>
      </c>
      <c r="S13" s="30">
        <v>218543</v>
      </c>
      <c r="T13" s="37"/>
      <c r="U13" s="37"/>
      <c r="V13" s="37"/>
      <c r="W13" s="37"/>
    </row>
    <row r="14" spans="1:23" s="11" customFormat="1" ht="40.799999999999997" customHeight="1">
      <c r="A14" s="37"/>
      <c r="B14" s="38">
        <v>6</v>
      </c>
      <c r="C14" s="30" t="s">
        <v>16</v>
      </c>
      <c r="D14" s="30">
        <f t="shared" si="0"/>
        <v>10962</v>
      </c>
      <c r="E14" s="30">
        <f t="shared" si="1"/>
        <v>69927.62</v>
      </c>
      <c r="F14" s="30">
        <f t="shared" si="2"/>
        <v>4381</v>
      </c>
      <c r="G14" s="30">
        <f t="shared" si="3"/>
        <v>28014.62</v>
      </c>
      <c r="H14" s="30">
        <v>747</v>
      </c>
      <c r="I14" s="30">
        <v>3580.62</v>
      </c>
      <c r="J14" s="30">
        <v>469</v>
      </c>
      <c r="K14" s="30">
        <v>1995.2360000000003</v>
      </c>
      <c r="L14" s="30">
        <v>3634</v>
      </c>
      <c r="M14" s="30">
        <v>24434</v>
      </c>
      <c r="N14" s="30">
        <v>0</v>
      </c>
      <c r="O14" s="30">
        <v>0</v>
      </c>
      <c r="P14" s="30">
        <v>0</v>
      </c>
      <c r="Q14" s="30">
        <v>0</v>
      </c>
      <c r="R14" s="30">
        <v>6581</v>
      </c>
      <c r="S14" s="30">
        <v>41913</v>
      </c>
      <c r="T14" s="37"/>
      <c r="U14" s="37"/>
      <c r="V14" s="37"/>
      <c r="W14" s="37"/>
    </row>
    <row r="15" spans="1:23" s="11" customFormat="1" ht="40.799999999999997" customHeight="1">
      <c r="A15" s="37"/>
      <c r="B15" s="29">
        <v>7</v>
      </c>
      <c r="C15" s="30" t="s">
        <v>49</v>
      </c>
      <c r="D15" s="30">
        <f t="shared" si="0"/>
        <v>182615</v>
      </c>
      <c r="E15" s="30">
        <f t="shared" si="1"/>
        <v>965659.78478952672</v>
      </c>
      <c r="F15" s="30">
        <f t="shared" si="2"/>
        <v>144101</v>
      </c>
      <c r="G15" s="30">
        <f t="shared" si="3"/>
        <v>728747.3618718267</v>
      </c>
      <c r="H15" s="30">
        <v>80457</v>
      </c>
      <c r="I15" s="30">
        <v>362515.42023170006</v>
      </c>
      <c r="J15" s="30">
        <v>62697</v>
      </c>
      <c r="K15" s="30">
        <v>225794.57765749999</v>
      </c>
      <c r="L15" s="30">
        <v>51196</v>
      </c>
      <c r="M15" s="30">
        <v>272363.35569602653</v>
      </c>
      <c r="N15" s="30">
        <v>12448</v>
      </c>
      <c r="O15" s="30">
        <v>93868.585944100021</v>
      </c>
      <c r="P15" s="30">
        <v>0</v>
      </c>
      <c r="Q15" s="30">
        <v>0</v>
      </c>
      <c r="R15" s="30">
        <v>38514</v>
      </c>
      <c r="S15" s="30">
        <v>236912.42291770002</v>
      </c>
      <c r="T15" s="37"/>
      <c r="U15" s="37"/>
      <c r="V15" s="37"/>
      <c r="W15" s="37"/>
    </row>
    <row r="16" spans="1:23" s="11" customFormat="1" ht="40.799999999999997" customHeight="1">
      <c r="A16" s="37"/>
      <c r="B16" s="29">
        <v>8</v>
      </c>
      <c r="C16" s="30" t="s">
        <v>47</v>
      </c>
      <c r="D16" s="30">
        <f t="shared" si="0"/>
        <v>79838</v>
      </c>
      <c r="E16" s="30">
        <f t="shared" si="1"/>
        <v>410432.36839790002</v>
      </c>
      <c r="F16" s="30">
        <f t="shared" si="2"/>
        <v>57259</v>
      </c>
      <c r="G16" s="30">
        <f t="shared" si="3"/>
        <v>216769.36839790005</v>
      </c>
      <c r="H16" s="30">
        <v>22008</v>
      </c>
      <c r="I16" s="30">
        <v>74929</v>
      </c>
      <c r="J16" s="30">
        <v>20634</v>
      </c>
      <c r="K16" s="30">
        <v>61806.612916500002</v>
      </c>
      <c r="L16" s="30">
        <v>22205</v>
      </c>
      <c r="M16" s="30">
        <v>114835.62066280004</v>
      </c>
      <c r="N16" s="30">
        <v>13046</v>
      </c>
      <c r="O16" s="30">
        <v>27004.747735100016</v>
      </c>
      <c r="P16" s="30">
        <v>0</v>
      </c>
      <c r="Q16" s="30">
        <v>0</v>
      </c>
      <c r="R16" s="30">
        <v>22579</v>
      </c>
      <c r="S16" s="30">
        <v>193663</v>
      </c>
      <c r="T16" s="37"/>
      <c r="U16" s="37"/>
      <c r="V16" s="37"/>
      <c r="W16" s="37"/>
    </row>
    <row r="17" spans="1:29" s="11" customFormat="1" ht="40.799999999999997" customHeight="1">
      <c r="A17" s="37"/>
      <c r="B17" s="29">
        <v>9</v>
      </c>
      <c r="C17" s="30" t="s">
        <v>48</v>
      </c>
      <c r="D17" s="30">
        <f t="shared" si="0"/>
        <v>61651</v>
      </c>
      <c r="E17" s="30">
        <f t="shared" si="1"/>
        <v>765954.57000000007</v>
      </c>
      <c r="F17" s="30">
        <f t="shared" si="2"/>
        <v>51127</v>
      </c>
      <c r="G17" s="30">
        <f t="shared" si="3"/>
        <v>412984.57</v>
      </c>
      <c r="H17" s="30">
        <v>19053</v>
      </c>
      <c r="I17" s="30">
        <v>145947</v>
      </c>
      <c r="J17" s="30">
        <v>9459</v>
      </c>
      <c r="K17" s="30">
        <v>49754.159999999996</v>
      </c>
      <c r="L17" s="30">
        <v>17955</v>
      </c>
      <c r="M17" s="30">
        <v>153033</v>
      </c>
      <c r="N17" s="30">
        <v>14115</v>
      </c>
      <c r="O17" s="30">
        <v>107192.07</v>
      </c>
      <c r="P17" s="30">
        <v>4</v>
      </c>
      <c r="Q17" s="30">
        <v>6812.5</v>
      </c>
      <c r="R17" s="30">
        <v>10524</v>
      </c>
      <c r="S17" s="30">
        <v>352970</v>
      </c>
      <c r="T17" s="37"/>
      <c r="U17" s="37"/>
      <c r="V17" s="37"/>
      <c r="W17" s="37"/>
    </row>
    <row r="18" spans="1:29" s="11" customFormat="1" ht="40.799999999999997" customHeight="1">
      <c r="A18" s="37"/>
      <c r="B18" s="38">
        <v>10</v>
      </c>
      <c r="C18" s="30" t="s">
        <v>50</v>
      </c>
      <c r="D18" s="30">
        <f t="shared" si="0"/>
        <v>84420</v>
      </c>
      <c r="E18" s="30">
        <f t="shared" si="1"/>
        <v>642175.8820000001</v>
      </c>
      <c r="F18" s="30">
        <f>H18+L18+N18+P18</f>
        <v>34480</v>
      </c>
      <c r="G18" s="30">
        <f>I18+K18+M18+O18+Q18</f>
        <v>558830.8820000001</v>
      </c>
      <c r="H18" s="30">
        <v>8636</v>
      </c>
      <c r="I18" s="30">
        <v>169079</v>
      </c>
      <c r="J18" s="30">
        <v>4656</v>
      </c>
      <c r="K18" s="30">
        <v>31441</v>
      </c>
      <c r="L18" s="30">
        <v>18678</v>
      </c>
      <c r="M18" s="30">
        <v>290446</v>
      </c>
      <c r="N18" s="30">
        <v>7017</v>
      </c>
      <c r="O18" s="30">
        <f>SUM([1]PS!N12:N33)</f>
        <v>66923.065000000017</v>
      </c>
      <c r="P18" s="30">
        <v>149</v>
      </c>
      <c r="Q18" s="30">
        <f>SUM([1]PS!P12:P33)</f>
        <v>941.81700000000001</v>
      </c>
      <c r="R18" s="30">
        <v>49940</v>
      </c>
      <c r="S18" s="30">
        <v>83345</v>
      </c>
      <c r="T18" s="37"/>
      <c r="U18" s="37"/>
      <c r="V18" s="37"/>
      <c r="W18" s="37"/>
    </row>
    <row r="19" spans="1:29" s="9" customFormat="1" ht="40.799999999999997" customHeight="1">
      <c r="A19" s="24"/>
      <c r="B19" s="29">
        <v>11</v>
      </c>
      <c r="C19" s="30" t="s">
        <v>51</v>
      </c>
      <c r="D19" s="31">
        <f t="shared" si="0"/>
        <v>1105666</v>
      </c>
      <c r="E19" s="31">
        <f t="shared" si="1"/>
        <v>7114285.6748289987</v>
      </c>
      <c r="F19" s="31">
        <f>H19+L19+N19+P19</f>
        <v>338789</v>
      </c>
      <c r="G19" s="31">
        <f>I19+K19+M19+O19+Q19</f>
        <v>1662882.674828999</v>
      </c>
      <c r="H19" s="31">
        <v>244801</v>
      </c>
      <c r="I19" s="31">
        <v>622065.65252029884</v>
      </c>
      <c r="J19" s="31">
        <v>18835</v>
      </c>
      <c r="K19" s="31">
        <v>52226.424133500012</v>
      </c>
      <c r="L19" s="31">
        <v>45354</v>
      </c>
      <c r="M19" s="31">
        <v>566793</v>
      </c>
      <c r="N19" s="30">
        <v>48634</v>
      </c>
      <c r="O19" s="30">
        <v>365932.59817520011</v>
      </c>
      <c r="P19" s="32"/>
      <c r="Q19" s="33">
        <v>55864.999999999993</v>
      </c>
      <c r="R19" s="34">
        <v>766877</v>
      </c>
      <c r="S19" s="35">
        <v>5451403</v>
      </c>
      <c r="T19" s="24"/>
      <c r="U19" s="24"/>
      <c r="V19" s="24"/>
      <c r="W19" s="24"/>
    </row>
    <row r="20" spans="1:29" s="6" customFormat="1" ht="40.799999999999997" customHeight="1" thickBot="1">
      <c r="A20" s="24"/>
      <c r="B20" s="29">
        <v>12</v>
      </c>
      <c r="C20" s="30" t="s">
        <v>52</v>
      </c>
      <c r="D20" s="31">
        <f t="shared" si="0"/>
        <v>124712</v>
      </c>
      <c r="E20" s="31">
        <f t="shared" si="1"/>
        <v>869852.19613259996</v>
      </c>
      <c r="F20" s="31">
        <f>H20+L20+N20+P20</f>
        <v>96901</v>
      </c>
      <c r="G20" s="31">
        <f>I20+M20+O20+Q20</f>
        <v>644680.69613259996</v>
      </c>
      <c r="H20" s="30">
        <v>53086</v>
      </c>
      <c r="I20" s="30">
        <v>278392</v>
      </c>
      <c r="J20" s="30">
        <v>41976</v>
      </c>
      <c r="K20" s="30">
        <v>160735.62045829996</v>
      </c>
      <c r="L20" s="30">
        <v>31534</v>
      </c>
      <c r="M20" s="30">
        <v>294650</v>
      </c>
      <c r="N20" s="30">
        <v>12281</v>
      </c>
      <c r="O20" s="30">
        <v>71638.696132600002</v>
      </c>
      <c r="P20" s="32">
        <v>0</v>
      </c>
      <c r="Q20" s="33">
        <v>0</v>
      </c>
      <c r="R20" s="34">
        <v>27811</v>
      </c>
      <c r="S20" s="35">
        <v>225171.5</v>
      </c>
      <c r="T20" s="24"/>
      <c r="U20" s="24"/>
      <c r="V20" s="4"/>
      <c r="W20" s="4"/>
    </row>
    <row r="21" spans="1:29" s="5" customFormat="1" ht="40.799999999999997" customHeight="1" thickBot="1">
      <c r="A21" s="39"/>
      <c r="B21" s="40"/>
      <c r="C21" s="41" t="s">
        <v>17</v>
      </c>
      <c r="D21" s="41">
        <f t="shared" si="0"/>
        <v>2906743</v>
      </c>
      <c r="E21" s="41">
        <f>SUM(E9:E20)</f>
        <v>19002549.911641255</v>
      </c>
      <c r="F21" s="41">
        <f>H21+L21+N21+P21</f>
        <v>1718585</v>
      </c>
      <c r="G21" s="41">
        <v>9116273</v>
      </c>
      <c r="H21" s="41">
        <f t="shared" ref="H21:S21" si="4">SUM(H9:H20)</f>
        <v>1083313</v>
      </c>
      <c r="I21" s="41">
        <f t="shared" si="4"/>
        <v>4218191.8833771991</v>
      </c>
      <c r="J21" s="41">
        <f t="shared" si="4"/>
        <v>654653</v>
      </c>
      <c r="K21" s="41">
        <f t="shared" si="4"/>
        <v>1933812.1922764</v>
      </c>
      <c r="L21" s="41">
        <f t="shared" si="4"/>
        <v>456788</v>
      </c>
      <c r="M21" s="41">
        <f t="shared" si="4"/>
        <v>3527806.7787389266</v>
      </c>
      <c r="N21" s="41">
        <f t="shared" si="4"/>
        <v>177918</v>
      </c>
      <c r="O21" s="41">
        <f t="shared" si="4"/>
        <v>1215105.2615233003</v>
      </c>
      <c r="P21" s="41">
        <f t="shared" si="4"/>
        <v>566</v>
      </c>
      <c r="Q21" s="42">
        <f t="shared" si="4"/>
        <v>71501.330950630538</v>
      </c>
      <c r="R21" s="43">
        <f t="shared" si="4"/>
        <v>1188158</v>
      </c>
      <c r="S21" s="44">
        <f t="shared" si="4"/>
        <v>9886277.2329177</v>
      </c>
      <c r="T21" s="39"/>
      <c r="U21" s="39"/>
    </row>
    <row r="22" spans="1:29" ht="40.799999999999997" customHeight="1">
      <c r="B22" s="25" t="s">
        <v>18</v>
      </c>
      <c r="C22" s="100" t="s">
        <v>19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02"/>
      <c r="R22" s="102"/>
      <c r="S22" s="103"/>
    </row>
    <row r="23" spans="1:29" s="6" customFormat="1" ht="40.799999999999997" customHeight="1">
      <c r="A23" s="24"/>
      <c r="B23" s="29">
        <v>13</v>
      </c>
      <c r="C23" s="30" t="s">
        <v>43</v>
      </c>
      <c r="D23" s="31">
        <f t="shared" ref="D23:D37" si="5">F23+R23</f>
        <v>30813</v>
      </c>
      <c r="E23" s="31">
        <f t="shared" ref="E23:E37" si="6">G23+S23</f>
        <v>197283.72904140005</v>
      </c>
      <c r="F23" s="31">
        <f t="shared" ref="F23:F38" si="7">H23+L23+N23+P23</f>
        <v>28694</v>
      </c>
      <c r="G23" s="31">
        <f t="shared" ref="G23:G38" si="8">I23+M23+O23+Q23</f>
        <v>173378.41904140005</v>
      </c>
      <c r="H23" s="31">
        <v>19185</v>
      </c>
      <c r="I23" s="31">
        <v>97407.403732800027</v>
      </c>
      <c r="J23" s="31">
        <v>15022</v>
      </c>
      <c r="K23" s="31">
        <v>71949.950353900014</v>
      </c>
      <c r="L23" s="31">
        <v>5295</v>
      </c>
      <c r="M23" s="31">
        <v>42294</v>
      </c>
      <c r="N23" s="30">
        <v>4214</v>
      </c>
      <c r="O23" s="30">
        <v>33677.015308599999</v>
      </c>
      <c r="P23" s="32">
        <v>0</v>
      </c>
      <c r="Q23" s="33">
        <v>0</v>
      </c>
      <c r="R23" s="34">
        <v>2119</v>
      </c>
      <c r="S23" s="35">
        <v>23905.31</v>
      </c>
      <c r="T23" s="24"/>
      <c r="U23" s="24"/>
      <c r="V23" s="4"/>
      <c r="W23" s="4"/>
    </row>
    <row r="24" spans="1:29" s="6" customFormat="1" ht="40.799999999999997" customHeight="1">
      <c r="A24" s="24"/>
      <c r="B24" s="29">
        <v>14</v>
      </c>
      <c r="C24" s="30" t="s">
        <v>44</v>
      </c>
      <c r="D24" s="31">
        <f t="shared" si="5"/>
        <v>7890</v>
      </c>
      <c r="E24" s="31">
        <f t="shared" si="6"/>
        <v>68356.038387000008</v>
      </c>
      <c r="F24" s="31">
        <f t="shared" si="7"/>
        <v>3411</v>
      </c>
      <c r="G24" s="31">
        <f t="shared" si="8"/>
        <v>26875.039171900004</v>
      </c>
      <c r="H24" s="30">
        <v>165</v>
      </c>
      <c r="I24" s="30">
        <v>3774.4969268999998</v>
      </c>
      <c r="J24" s="30">
        <v>75</v>
      </c>
      <c r="K24" s="30">
        <v>235.86775160000002</v>
      </c>
      <c r="L24" s="30">
        <v>2450</v>
      </c>
      <c r="M24" s="30">
        <v>17402.001442800003</v>
      </c>
      <c r="N24" s="30">
        <v>796</v>
      </c>
      <c r="O24" s="30">
        <v>5698.5408021999992</v>
      </c>
      <c r="P24" s="32">
        <v>0</v>
      </c>
      <c r="Q24" s="33">
        <v>0</v>
      </c>
      <c r="R24" s="34">
        <v>4479</v>
      </c>
      <c r="S24" s="35">
        <v>41480.999215099997</v>
      </c>
      <c r="T24" s="24"/>
      <c r="U24" s="24"/>
      <c r="V24" s="4"/>
      <c r="W24" s="4"/>
    </row>
    <row r="25" spans="1:29" s="6" customFormat="1" ht="40.799999999999997" customHeight="1">
      <c r="A25" s="24"/>
      <c r="B25" s="29">
        <v>15</v>
      </c>
      <c r="C25" s="30" t="s">
        <v>45</v>
      </c>
      <c r="D25" s="31">
        <f t="shared" si="5"/>
        <v>1977868</v>
      </c>
      <c r="E25" s="31">
        <f t="shared" si="6"/>
        <v>5008811.536595</v>
      </c>
      <c r="F25" s="31">
        <f t="shared" si="7"/>
        <v>502185</v>
      </c>
      <c r="G25" s="31">
        <f t="shared" si="8"/>
        <v>2911168.1412006998</v>
      </c>
      <c r="H25" s="30">
        <v>282023</v>
      </c>
      <c r="I25" s="30">
        <v>1143200.1936856001</v>
      </c>
      <c r="J25" s="30">
        <v>52798</v>
      </c>
      <c r="K25" s="30">
        <v>97534.588988499992</v>
      </c>
      <c r="L25" s="30">
        <v>45844</v>
      </c>
      <c r="M25" s="30">
        <v>1658678.1395729997</v>
      </c>
      <c r="N25" s="30">
        <v>174318</v>
      </c>
      <c r="O25" s="30">
        <v>109289.80794210006</v>
      </c>
      <c r="P25" s="32">
        <v>0</v>
      </c>
      <c r="Q25" s="33">
        <v>0</v>
      </c>
      <c r="R25" s="34">
        <v>1475683</v>
      </c>
      <c r="S25" s="45">
        <v>2097643.3953942996</v>
      </c>
      <c r="T25" s="24"/>
      <c r="U25" s="24"/>
      <c r="V25" s="4"/>
      <c r="W25" s="4"/>
    </row>
    <row r="26" spans="1:29" s="6" customFormat="1" ht="40.799999999999997" customHeight="1">
      <c r="A26" s="24"/>
      <c r="B26" s="29">
        <v>16</v>
      </c>
      <c r="C26" s="30" t="s">
        <v>46</v>
      </c>
      <c r="D26" s="31">
        <f t="shared" si="5"/>
        <v>369959</v>
      </c>
      <c r="E26" s="31">
        <f t="shared" si="6"/>
        <v>1847027.0484985069</v>
      </c>
      <c r="F26" s="31">
        <f t="shared" si="7"/>
        <v>106815</v>
      </c>
      <c r="G26" s="31">
        <f t="shared" si="8"/>
        <v>930148.46517357056</v>
      </c>
      <c r="H26" s="31">
        <v>76459</v>
      </c>
      <c r="I26" s="31">
        <v>332208.04249705985</v>
      </c>
      <c r="J26" s="31">
        <v>11776</v>
      </c>
      <c r="K26" s="31">
        <v>22078.115172900001</v>
      </c>
      <c r="L26" s="31">
        <v>25531</v>
      </c>
      <c r="M26" s="31">
        <v>554783.31666677073</v>
      </c>
      <c r="N26" s="30">
        <v>4825</v>
      </c>
      <c r="O26" s="30">
        <v>43157.10600973999</v>
      </c>
      <c r="P26" s="32">
        <v>0</v>
      </c>
      <c r="Q26" s="33">
        <v>0</v>
      </c>
      <c r="R26" s="34">
        <v>263144</v>
      </c>
      <c r="S26" s="35">
        <v>916878.58332493633</v>
      </c>
      <c r="T26" s="24"/>
      <c r="U26" s="24"/>
      <c r="V26" s="4"/>
      <c r="W26" s="4"/>
    </row>
    <row r="27" spans="1:29" s="6" customFormat="1" ht="40.799999999999997" customHeight="1">
      <c r="A27" s="24"/>
      <c r="B27" s="29">
        <v>17</v>
      </c>
      <c r="C27" s="30" t="s">
        <v>20</v>
      </c>
      <c r="D27" s="31">
        <f t="shared" si="5"/>
        <v>25092</v>
      </c>
      <c r="E27" s="31">
        <f t="shared" si="6"/>
        <v>448193.56</v>
      </c>
      <c r="F27" s="31">
        <f t="shared" si="7"/>
        <v>16360</v>
      </c>
      <c r="G27" s="31">
        <f t="shared" si="8"/>
        <v>346628.17</v>
      </c>
      <c r="H27" s="31">
        <v>9080</v>
      </c>
      <c r="I27" s="31">
        <v>186515.55999999997</v>
      </c>
      <c r="J27" s="31">
        <v>0</v>
      </c>
      <c r="K27" s="31">
        <v>0</v>
      </c>
      <c r="L27" s="31">
        <v>7265</v>
      </c>
      <c r="M27" s="31">
        <v>159935.43000000002</v>
      </c>
      <c r="N27" s="30">
        <v>15</v>
      </c>
      <c r="O27" s="30">
        <v>177.18</v>
      </c>
      <c r="P27" s="32">
        <v>0</v>
      </c>
      <c r="Q27" s="33">
        <v>0</v>
      </c>
      <c r="R27" s="34">
        <v>8732</v>
      </c>
      <c r="S27" s="35">
        <v>101565.39</v>
      </c>
      <c r="T27" s="24"/>
      <c r="U27" s="24"/>
      <c r="V27" s="4"/>
      <c r="W27" s="4"/>
    </row>
    <row r="28" spans="1:29" s="9" customFormat="1" ht="40.799999999999997" customHeight="1">
      <c r="A28" s="24"/>
      <c r="B28" s="29">
        <v>18</v>
      </c>
      <c r="C28" s="30" t="s">
        <v>21</v>
      </c>
      <c r="D28" s="31">
        <f t="shared" si="5"/>
        <v>119220</v>
      </c>
      <c r="E28" s="31">
        <f t="shared" si="6"/>
        <v>327645.34380189999</v>
      </c>
      <c r="F28" s="31">
        <f t="shared" si="7"/>
        <v>58740</v>
      </c>
      <c r="G28" s="31">
        <f t="shared" si="8"/>
        <v>182344.34380189999</v>
      </c>
      <c r="H28" s="31">
        <v>52352</v>
      </c>
      <c r="I28" s="31">
        <v>36227.179708699994</v>
      </c>
      <c r="J28" s="31">
        <v>49601</v>
      </c>
      <c r="K28" s="31">
        <v>13656.028438599997</v>
      </c>
      <c r="L28" s="31">
        <v>4823</v>
      </c>
      <c r="M28" s="31">
        <v>144673</v>
      </c>
      <c r="N28" s="30">
        <v>1565</v>
      </c>
      <c r="O28" s="30">
        <v>1444.1640932</v>
      </c>
      <c r="P28" s="32">
        <v>0</v>
      </c>
      <c r="Q28" s="33">
        <v>0</v>
      </c>
      <c r="R28" s="34">
        <v>60480</v>
      </c>
      <c r="S28" s="35">
        <v>145301</v>
      </c>
      <c r="T28" s="24"/>
      <c r="U28" s="24"/>
      <c r="V28" s="24"/>
      <c r="W28" s="24"/>
    </row>
    <row r="29" spans="1:29" s="9" customFormat="1" ht="40.799999999999997" customHeight="1">
      <c r="A29" s="24"/>
      <c r="B29" s="29">
        <v>19</v>
      </c>
      <c r="C29" s="30" t="s">
        <v>22</v>
      </c>
      <c r="D29" s="31">
        <f t="shared" si="5"/>
        <v>32186</v>
      </c>
      <c r="E29" s="31">
        <f t="shared" si="6"/>
        <v>117538.28200000001</v>
      </c>
      <c r="F29" s="31">
        <f t="shared" si="7"/>
        <v>20722</v>
      </c>
      <c r="G29" s="31">
        <f t="shared" si="8"/>
        <v>53589.281999999999</v>
      </c>
      <c r="H29" s="30">
        <v>20263</v>
      </c>
      <c r="I29" s="30">
        <v>32568.2</v>
      </c>
      <c r="J29" s="30">
        <v>0</v>
      </c>
      <c r="K29" s="30">
        <v>0</v>
      </c>
      <c r="L29" s="30">
        <v>195</v>
      </c>
      <c r="M29" s="30">
        <v>19249</v>
      </c>
      <c r="N29" s="30">
        <v>264</v>
      </c>
      <c r="O29" s="30">
        <v>1772.0820000000001</v>
      </c>
      <c r="P29" s="32">
        <v>0</v>
      </c>
      <c r="Q29" s="33">
        <v>0</v>
      </c>
      <c r="R29" s="34">
        <v>11464</v>
      </c>
      <c r="S29" s="45">
        <v>63949</v>
      </c>
      <c r="T29" s="24"/>
      <c r="U29" s="24"/>
      <c r="V29" s="24"/>
      <c r="W29" s="24"/>
      <c r="AC29" s="9">
        <v>0</v>
      </c>
    </row>
    <row r="30" spans="1:29" s="9" customFormat="1" ht="40.799999999999997" customHeight="1">
      <c r="A30" s="24"/>
      <c r="B30" s="29">
        <v>20</v>
      </c>
      <c r="C30" s="30" t="s">
        <v>23</v>
      </c>
      <c r="D30" s="31">
        <f t="shared" si="5"/>
        <v>451518</v>
      </c>
      <c r="E30" s="31">
        <f t="shared" si="6"/>
        <v>389557.62327452039</v>
      </c>
      <c r="F30" s="31">
        <f t="shared" si="7"/>
        <v>318481</v>
      </c>
      <c r="G30" s="31">
        <f t="shared" si="8"/>
        <v>228932.62327452042</v>
      </c>
      <c r="H30" s="31">
        <v>247410</v>
      </c>
      <c r="I30" s="31">
        <v>115201.58432879001</v>
      </c>
      <c r="J30" s="31">
        <v>238380</v>
      </c>
      <c r="K30" s="31">
        <v>51688.034072678856</v>
      </c>
      <c r="L30" s="31">
        <v>70578</v>
      </c>
      <c r="M30" s="31">
        <v>113364.36675537884</v>
      </c>
      <c r="N30" s="30">
        <v>487</v>
      </c>
      <c r="O30" s="30">
        <v>84.552580688560013</v>
      </c>
      <c r="P30" s="32">
        <v>6</v>
      </c>
      <c r="Q30" s="33">
        <v>282.11960966299995</v>
      </c>
      <c r="R30" s="34">
        <v>133037</v>
      </c>
      <c r="S30" s="35">
        <v>160625</v>
      </c>
      <c r="T30" s="24"/>
      <c r="U30" s="24"/>
      <c r="V30" s="24"/>
      <c r="W30" s="24"/>
    </row>
    <row r="31" spans="1:29" s="9" customFormat="1" ht="40.799999999999997" customHeight="1">
      <c r="A31" s="24"/>
      <c r="B31" s="29">
        <v>21</v>
      </c>
      <c r="C31" s="30" t="s">
        <v>24</v>
      </c>
      <c r="D31" s="31">
        <f t="shared" si="5"/>
        <v>145141</v>
      </c>
      <c r="E31" s="31">
        <f t="shared" si="6"/>
        <v>1296815.9500278998</v>
      </c>
      <c r="F31" s="31">
        <f t="shared" si="7"/>
        <v>78348</v>
      </c>
      <c r="G31" s="31">
        <f t="shared" si="8"/>
        <v>834764.95002789993</v>
      </c>
      <c r="H31" s="31">
        <v>60126</v>
      </c>
      <c r="I31" s="31">
        <v>425307.84365410003</v>
      </c>
      <c r="J31" s="31">
        <v>0</v>
      </c>
      <c r="K31" s="31">
        <v>0</v>
      </c>
      <c r="L31" s="31">
        <v>8715</v>
      </c>
      <c r="M31" s="31">
        <v>360656.8819103</v>
      </c>
      <c r="N31" s="31">
        <v>9507</v>
      </c>
      <c r="O31" s="31">
        <v>48800.22446350001</v>
      </c>
      <c r="P31" s="31">
        <v>0</v>
      </c>
      <c r="Q31" s="33">
        <v>0</v>
      </c>
      <c r="R31" s="46">
        <v>66793</v>
      </c>
      <c r="S31" s="47">
        <v>462051</v>
      </c>
      <c r="T31" s="24"/>
      <c r="U31" s="24"/>
      <c r="V31" s="24"/>
      <c r="W31" s="24"/>
    </row>
    <row r="32" spans="1:29" s="9" customFormat="1" ht="40.799999999999997" customHeight="1">
      <c r="A32" s="24"/>
      <c r="B32" s="29">
        <v>22</v>
      </c>
      <c r="C32" s="30" t="s">
        <v>25</v>
      </c>
      <c r="D32" s="31">
        <f t="shared" si="5"/>
        <v>49410</v>
      </c>
      <c r="E32" s="31">
        <f t="shared" si="6"/>
        <v>24699</v>
      </c>
      <c r="F32" s="31">
        <f t="shared" si="7"/>
        <v>24251</v>
      </c>
      <c r="G32" s="31">
        <f t="shared" si="8"/>
        <v>12869</v>
      </c>
      <c r="H32" s="31">
        <v>1005</v>
      </c>
      <c r="I32" s="31">
        <v>646</v>
      </c>
      <c r="J32" s="31">
        <v>0</v>
      </c>
      <c r="K32" s="31">
        <v>0</v>
      </c>
      <c r="L32" s="31">
        <v>23229</v>
      </c>
      <c r="M32" s="31">
        <v>9477</v>
      </c>
      <c r="N32" s="30">
        <v>17</v>
      </c>
      <c r="O32" s="30">
        <v>2746</v>
      </c>
      <c r="P32" s="32">
        <v>0</v>
      </c>
      <c r="Q32" s="33">
        <v>0</v>
      </c>
      <c r="R32" s="34">
        <v>25159</v>
      </c>
      <c r="S32" s="35">
        <v>11830</v>
      </c>
      <c r="T32" s="24"/>
      <c r="U32" s="24"/>
      <c r="V32" s="24"/>
      <c r="W32" s="24"/>
    </row>
    <row r="33" spans="1:23" s="9" customFormat="1" ht="40.799999999999997" customHeight="1">
      <c r="A33" s="24"/>
      <c r="B33" s="29">
        <v>23</v>
      </c>
      <c r="C33" s="30" t="s">
        <v>40</v>
      </c>
      <c r="D33" s="31">
        <f t="shared" si="5"/>
        <v>114747</v>
      </c>
      <c r="E33" s="31">
        <f t="shared" si="6"/>
        <v>201340.79999999999</v>
      </c>
      <c r="F33" s="31">
        <f t="shared" si="7"/>
        <v>106189</v>
      </c>
      <c r="G33" s="31">
        <f t="shared" si="8"/>
        <v>73915.799999999988</v>
      </c>
      <c r="H33" s="31">
        <v>81116</v>
      </c>
      <c r="I33" s="31">
        <v>14951.07</v>
      </c>
      <c r="J33" s="31">
        <v>81100</v>
      </c>
      <c r="K33" s="31">
        <v>14831.22</v>
      </c>
      <c r="L33" s="31">
        <v>522</v>
      </c>
      <c r="M33" s="31">
        <v>16068.31</v>
      </c>
      <c r="N33" s="30">
        <v>24551</v>
      </c>
      <c r="O33" s="30">
        <v>42896.42</v>
      </c>
      <c r="P33" s="32">
        <v>0</v>
      </c>
      <c r="Q33" s="33">
        <v>0</v>
      </c>
      <c r="R33" s="34">
        <v>8558</v>
      </c>
      <c r="S33" s="35">
        <v>127425</v>
      </c>
      <c r="T33" s="24"/>
      <c r="U33" s="24"/>
      <c r="V33" s="24"/>
      <c r="W33" s="24"/>
    </row>
    <row r="34" spans="1:23" s="9" customFormat="1" ht="40.799999999999997" customHeight="1">
      <c r="A34" s="24"/>
      <c r="B34" s="29">
        <v>24</v>
      </c>
      <c r="C34" s="30" t="s">
        <v>26</v>
      </c>
      <c r="D34" s="31">
        <f t="shared" si="5"/>
        <v>52063</v>
      </c>
      <c r="E34" s="31">
        <f t="shared" si="6"/>
        <v>199920.32237891442</v>
      </c>
      <c r="F34" s="31">
        <f t="shared" si="7"/>
        <v>30092</v>
      </c>
      <c r="G34" s="31">
        <f t="shared" si="8"/>
        <v>140865.32237891442</v>
      </c>
      <c r="H34" s="30">
        <v>9104</v>
      </c>
      <c r="I34" s="30">
        <v>34495.386075503746</v>
      </c>
      <c r="J34" s="30">
        <v>5829</v>
      </c>
      <c r="K34" s="30">
        <v>17511.421860308827</v>
      </c>
      <c r="L34" s="30">
        <v>19942</v>
      </c>
      <c r="M34" s="30">
        <v>96506</v>
      </c>
      <c r="N34" s="30">
        <v>1046</v>
      </c>
      <c r="O34" s="30">
        <v>9863.9363034106773</v>
      </c>
      <c r="P34" s="32">
        <v>0</v>
      </c>
      <c r="Q34" s="33">
        <v>0</v>
      </c>
      <c r="R34" s="34">
        <v>21971</v>
      </c>
      <c r="S34" s="45">
        <v>59055</v>
      </c>
      <c r="T34" s="24"/>
      <c r="U34" s="24"/>
      <c r="V34" s="24"/>
      <c r="W34" s="24"/>
    </row>
    <row r="35" spans="1:23" s="9" customFormat="1" ht="40.799999999999997" customHeight="1">
      <c r="A35" s="24"/>
      <c r="B35" s="29">
        <v>25</v>
      </c>
      <c r="C35" s="30" t="s">
        <v>54</v>
      </c>
      <c r="D35" s="31">
        <f t="shared" si="5"/>
        <v>48463</v>
      </c>
      <c r="E35" s="31">
        <f t="shared" si="6"/>
        <v>386448.70005430002</v>
      </c>
      <c r="F35" s="31">
        <f t="shared" si="7"/>
        <v>30212</v>
      </c>
      <c r="G35" s="31">
        <f t="shared" si="8"/>
        <v>261716.70005429999</v>
      </c>
      <c r="H35" s="31">
        <v>17902</v>
      </c>
      <c r="I35" s="31">
        <v>144129.26532399992</v>
      </c>
      <c r="J35" s="31">
        <v>2658</v>
      </c>
      <c r="K35" s="31">
        <v>14794.204068999999</v>
      </c>
      <c r="L35" s="31">
        <v>8665</v>
      </c>
      <c r="M35" s="31">
        <v>86370.826100900042</v>
      </c>
      <c r="N35" s="30">
        <v>3645</v>
      </c>
      <c r="O35" s="30">
        <v>31216.608629400016</v>
      </c>
      <c r="P35" s="32">
        <v>0</v>
      </c>
      <c r="Q35" s="33">
        <v>0</v>
      </c>
      <c r="R35" s="34">
        <v>18251</v>
      </c>
      <c r="S35" s="35">
        <v>124732</v>
      </c>
      <c r="T35" s="24"/>
      <c r="U35" s="24"/>
      <c r="V35" s="24"/>
      <c r="W35" s="24"/>
    </row>
    <row r="36" spans="1:23" s="8" customFormat="1" ht="40.799999999999997" customHeight="1">
      <c r="A36" s="24"/>
      <c r="B36" s="29">
        <v>26</v>
      </c>
      <c r="C36" s="30" t="s">
        <v>27</v>
      </c>
      <c r="D36" s="31">
        <f t="shared" si="5"/>
        <v>132030</v>
      </c>
      <c r="E36" s="31">
        <f t="shared" si="6"/>
        <v>37055.790793099994</v>
      </c>
      <c r="F36" s="31">
        <f t="shared" si="7"/>
        <v>125009</v>
      </c>
      <c r="G36" s="31">
        <f t="shared" si="8"/>
        <v>33771.655202799993</v>
      </c>
      <c r="H36" s="30">
        <v>54311</v>
      </c>
      <c r="I36" s="30">
        <v>14711.868136499997</v>
      </c>
      <c r="J36" s="30">
        <v>52079</v>
      </c>
      <c r="K36" s="30">
        <v>14407.483783099999</v>
      </c>
      <c r="L36" s="30">
        <v>2668</v>
      </c>
      <c r="M36" s="30">
        <v>1331.4875457999999</v>
      </c>
      <c r="N36" s="30">
        <v>68030</v>
      </c>
      <c r="O36" s="30">
        <v>17728.299520499997</v>
      </c>
      <c r="P36" s="32">
        <v>0</v>
      </c>
      <c r="Q36" s="33">
        <v>0</v>
      </c>
      <c r="R36" s="34">
        <v>7021</v>
      </c>
      <c r="S36" s="45">
        <v>3284.1355902999994</v>
      </c>
      <c r="T36" s="24"/>
      <c r="U36" s="24"/>
      <c r="V36" s="28"/>
      <c r="W36" s="28"/>
    </row>
    <row r="37" spans="1:23" s="8" customFormat="1" ht="40.799999999999997" customHeight="1" thickBot="1">
      <c r="A37" s="24"/>
      <c r="B37" s="29">
        <v>27</v>
      </c>
      <c r="C37" s="30" t="s">
        <v>28</v>
      </c>
      <c r="D37" s="31">
        <f t="shared" si="5"/>
        <v>55217</v>
      </c>
      <c r="E37" s="31">
        <f t="shared" si="6"/>
        <v>31454.376282500001</v>
      </c>
      <c r="F37" s="31">
        <f t="shared" si="7"/>
        <v>53433</v>
      </c>
      <c r="G37" s="31">
        <f t="shared" si="8"/>
        <v>26898.831426500001</v>
      </c>
      <c r="H37" s="31">
        <v>9364</v>
      </c>
      <c r="I37" s="31">
        <v>3232.5994880999983</v>
      </c>
      <c r="J37" s="31">
        <v>3406</v>
      </c>
      <c r="K37" s="31">
        <v>1035.2188247999998</v>
      </c>
      <c r="L37" s="31">
        <v>385</v>
      </c>
      <c r="M37" s="31">
        <v>7957.7371973000027</v>
      </c>
      <c r="N37" s="30">
        <v>43684</v>
      </c>
      <c r="O37" s="30">
        <v>15708.494741099998</v>
      </c>
      <c r="P37" s="32">
        <v>0</v>
      </c>
      <c r="Q37" s="33">
        <v>0</v>
      </c>
      <c r="R37" s="34">
        <v>1784</v>
      </c>
      <c r="S37" s="35">
        <v>4555.5448560000023</v>
      </c>
      <c r="T37" s="24"/>
      <c r="U37" s="24"/>
      <c r="V37" s="28"/>
      <c r="W37" s="28"/>
    </row>
    <row r="38" spans="1:23" s="5" customFormat="1" ht="40.799999999999997" customHeight="1" thickBot="1">
      <c r="A38" s="39"/>
      <c r="B38" s="40"/>
      <c r="C38" s="41" t="s">
        <v>17</v>
      </c>
      <c r="D38" s="41">
        <f>F38+R38</f>
        <v>3611617</v>
      </c>
      <c r="E38" s="41">
        <f>E37+E36+E35+E34+E33+E32+E31+E30+E29+E28+E27+E26+E25+E24+E23</f>
        <v>10582148.101135042</v>
      </c>
      <c r="F38" s="41">
        <f t="shared" si="7"/>
        <v>1502942</v>
      </c>
      <c r="G38" s="41">
        <f t="shared" si="8"/>
        <v>6237866.7427544054</v>
      </c>
      <c r="H38" s="41">
        <f>SUM(H23:H37)</f>
        <v>939865</v>
      </c>
      <c r="I38" s="41">
        <f t="shared" ref="I38:S38" si="9">SUM(I23:I37)</f>
        <v>2584576.6935580531</v>
      </c>
      <c r="J38" s="41">
        <f t="shared" si="9"/>
        <v>512724</v>
      </c>
      <c r="K38" s="41">
        <f t="shared" si="9"/>
        <v>319722.13331538771</v>
      </c>
      <c r="L38" s="41">
        <f t="shared" si="9"/>
        <v>226107</v>
      </c>
      <c r="M38" s="41">
        <f t="shared" si="9"/>
        <v>3288747.4971922492</v>
      </c>
      <c r="N38" s="41">
        <f t="shared" si="9"/>
        <v>336964</v>
      </c>
      <c r="O38" s="41">
        <f t="shared" si="9"/>
        <v>364260.4323944393</v>
      </c>
      <c r="P38" s="41">
        <f t="shared" si="9"/>
        <v>6</v>
      </c>
      <c r="Q38" s="42">
        <f t="shared" si="9"/>
        <v>282.11960966299995</v>
      </c>
      <c r="R38" s="43">
        <f t="shared" si="9"/>
        <v>2108675</v>
      </c>
      <c r="S38" s="44">
        <f t="shared" si="9"/>
        <v>4344281.3583806353</v>
      </c>
      <c r="T38" s="39"/>
      <c r="U38" s="39"/>
    </row>
    <row r="39" spans="1:23" ht="40.799999999999997" customHeight="1" thickBot="1">
      <c r="B39" s="48" t="s">
        <v>29</v>
      </c>
      <c r="C39" s="104" t="s">
        <v>30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  <row r="40" spans="1:23" s="7" customFormat="1" ht="40.799999999999997" customHeight="1" thickBot="1">
      <c r="A40" s="49"/>
      <c r="B40" s="22">
        <v>28</v>
      </c>
      <c r="C40" s="41" t="s">
        <v>31</v>
      </c>
      <c r="D40" s="50">
        <f>F40+R40</f>
        <v>356248</v>
      </c>
      <c r="E40" s="50">
        <f>G40+S40</f>
        <v>804773.31</v>
      </c>
      <c r="F40" s="50">
        <f>H40+L40+N40+P40</f>
        <v>341545</v>
      </c>
      <c r="G40" s="50">
        <f>I40+M40+O40+Q40</f>
        <v>760164</v>
      </c>
      <c r="H40" s="50">
        <v>260231</v>
      </c>
      <c r="I40" s="50">
        <v>660436</v>
      </c>
      <c r="J40" s="50">
        <v>207346</v>
      </c>
      <c r="K40" s="50">
        <v>434753.45000000007</v>
      </c>
      <c r="L40" s="50">
        <v>76091</v>
      </c>
      <c r="M40" s="50">
        <v>67238</v>
      </c>
      <c r="N40" s="50">
        <v>5223</v>
      </c>
      <c r="O40" s="41">
        <v>32490</v>
      </c>
      <c r="P40" s="42">
        <v>0</v>
      </c>
      <c r="Q40" s="42">
        <v>0</v>
      </c>
      <c r="R40" s="51">
        <v>14703</v>
      </c>
      <c r="S40" s="44">
        <v>44609.31</v>
      </c>
      <c r="T40" s="49"/>
      <c r="U40" s="49"/>
      <c r="V40" s="52"/>
      <c r="W40" s="52"/>
    </row>
    <row r="41" spans="1:23" s="5" customFormat="1" ht="40.799999999999997" customHeight="1" thickBot="1">
      <c r="A41" s="39"/>
      <c r="B41" s="40"/>
      <c r="C41" s="41" t="s">
        <v>17</v>
      </c>
      <c r="D41" s="41">
        <f>D40</f>
        <v>356248</v>
      </c>
      <c r="E41" s="41">
        <f t="shared" ref="E41:S41" si="10">E40</f>
        <v>804773.31</v>
      </c>
      <c r="F41" s="41">
        <f t="shared" si="10"/>
        <v>341545</v>
      </c>
      <c r="G41" s="41">
        <f t="shared" si="10"/>
        <v>760164</v>
      </c>
      <c r="H41" s="41">
        <f t="shared" si="10"/>
        <v>260231</v>
      </c>
      <c r="I41" s="41">
        <f t="shared" si="10"/>
        <v>660436</v>
      </c>
      <c r="J41" s="41">
        <f t="shared" si="10"/>
        <v>207346</v>
      </c>
      <c r="K41" s="41">
        <f t="shared" si="10"/>
        <v>434753.45000000007</v>
      </c>
      <c r="L41" s="41">
        <f t="shared" si="10"/>
        <v>76091</v>
      </c>
      <c r="M41" s="41">
        <f t="shared" si="10"/>
        <v>67238</v>
      </c>
      <c r="N41" s="41">
        <f t="shared" si="10"/>
        <v>5223</v>
      </c>
      <c r="O41" s="41">
        <f t="shared" si="10"/>
        <v>32490</v>
      </c>
      <c r="P41" s="41">
        <f t="shared" si="10"/>
        <v>0</v>
      </c>
      <c r="Q41" s="41">
        <f t="shared" si="10"/>
        <v>0</v>
      </c>
      <c r="R41" s="41">
        <f t="shared" si="10"/>
        <v>14703</v>
      </c>
      <c r="S41" s="41">
        <f t="shared" si="10"/>
        <v>44609.31</v>
      </c>
      <c r="T41" s="39"/>
      <c r="U41" s="39"/>
    </row>
    <row r="42" spans="1:23" s="2" customFormat="1" ht="40.799999999999997" customHeight="1">
      <c r="A42" s="13"/>
      <c r="B42" s="25" t="s">
        <v>32</v>
      </c>
      <c r="C42" s="100" t="s">
        <v>33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102"/>
      <c r="R42" s="102"/>
      <c r="S42" s="103"/>
      <c r="T42" s="13"/>
      <c r="U42" s="13"/>
    </row>
    <row r="43" spans="1:23" s="10" customFormat="1" ht="40.799999999999997" customHeight="1" thickBot="1">
      <c r="A43" s="13"/>
      <c r="B43" s="53">
        <v>29</v>
      </c>
      <c r="C43" s="30" t="s">
        <v>58</v>
      </c>
      <c r="D43" s="54">
        <f>F43+R43</f>
        <v>1408703</v>
      </c>
      <c r="E43" s="54">
        <f>G43+S43</f>
        <v>1069031.4268062999</v>
      </c>
      <c r="F43" s="54">
        <f>H43+L43+N43+P43</f>
        <v>1236714</v>
      </c>
      <c r="G43" s="54">
        <f>I43+M43+O43+Q43</f>
        <v>972536.42680629983</v>
      </c>
      <c r="H43" s="55">
        <v>1059941</v>
      </c>
      <c r="I43" s="55">
        <v>854628.1399999999</v>
      </c>
      <c r="J43" s="55">
        <v>720996</v>
      </c>
      <c r="K43" s="55">
        <v>547266.4225000001</v>
      </c>
      <c r="L43" s="55">
        <v>9504</v>
      </c>
      <c r="M43" s="55">
        <v>11913.320000000002</v>
      </c>
      <c r="N43" s="55">
        <v>167269</v>
      </c>
      <c r="O43" s="55">
        <v>105994.96680630001</v>
      </c>
      <c r="P43" s="55">
        <v>0</v>
      </c>
      <c r="Q43" s="33">
        <v>0</v>
      </c>
      <c r="R43" s="56">
        <v>171989</v>
      </c>
      <c r="S43" s="57">
        <v>96495</v>
      </c>
      <c r="T43" s="13"/>
      <c r="U43" s="13"/>
      <c r="V43" s="2"/>
      <c r="W43" s="2"/>
    </row>
    <row r="44" spans="1:23" s="5" customFormat="1" ht="40.799999999999997" customHeight="1" thickBot="1">
      <c r="A44" s="39"/>
      <c r="B44" s="40"/>
      <c r="C44" s="41" t="s">
        <v>17</v>
      </c>
      <c r="D44" s="41">
        <f>D43</f>
        <v>1408703</v>
      </c>
      <c r="E44" s="41">
        <f t="shared" ref="E44:S44" si="11">E43</f>
        <v>1069031.4268062999</v>
      </c>
      <c r="F44" s="41">
        <f t="shared" si="11"/>
        <v>1236714</v>
      </c>
      <c r="G44" s="41">
        <f t="shared" si="11"/>
        <v>972536.42680629983</v>
      </c>
      <c r="H44" s="41">
        <f t="shared" si="11"/>
        <v>1059941</v>
      </c>
      <c r="I44" s="41">
        <f t="shared" si="11"/>
        <v>854628.1399999999</v>
      </c>
      <c r="J44" s="41">
        <f t="shared" si="11"/>
        <v>720996</v>
      </c>
      <c r="K44" s="41">
        <f t="shared" si="11"/>
        <v>547266.4225000001</v>
      </c>
      <c r="L44" s="41">
        <f t="shared" si="11"/>
        <v>9504</v>
      </c>
      <c r="M44" s="41">
        <f t="shared" si="11"/>
        <v>11913.320000000002</v>
      </c>
      <c r="N44" s="41">
        <f t="shared" si="11"/>
        <v>167269</v>
      </c>
      <c r="O44" s="41">
        <f t="shared" si="11"/>
        <v>105994.96680630001</v>
      </c>
      <c r="P44" s="41">
        <f t="shared" si="11"/>
        <v>0</v>
      </c>
      <c r="Q44" s="41">
        <f t="shared" si="11"/>
        <v>0</v>
      </c>
      <c r="R44" s="41">
        <f t="shared" si="11"/>
        <v>171989</v>
      </c>
      <c r="S44" s="41">
        <f t="shared" si="11"/>
        <v>96495</v>
      </c>
      <c r="T44" s="39"/>
      <c r="U44" s="39"/>
    </row>
    <row r="45" spans="1:23" ht="40.799999999999997" customHeight="1" thickBot="1">
      <c r="B45" s="58"/>
      <c r="C45" s="93" t="s">
        <v>34</v>
      </c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59"/>
      <c r="O45" s="59"/>
      <c r="P45" s="60"/>
      <c r="Q45" s="33"/>
      <c r="R45" s="61"/>
      <c r="S45" s="62"/>
    </row>
    <row r="46" spans="1:23" s="5" customFormat="1" ht="40.799999999999997" customHeight="1" thickBot="1">
      <c r="A46" s="39"/>
      <c r="B46" s="40"/>
      <c r="C46" s="41" t="s">
        <v>35</v>
      </c>
      <c r="D46" s="41">
        <f>D21+D38</f>
        <v>6518360</v>
      </c>
      <c r="E46" s="41">
        <f>E38+E21</f>
        <v>29584698.012776297</v>
      </c>
      <c r="F46" s="41">
        <f>F21+F38</f>
        <v>3221527</v>
      </c>
      <c r="G46" s="41">
        <f>G21+G38</f>
        <v>15354139.742754405</v>
      </c>
      <c r="H46" s="41">
        <f t="shared" ref="H46:S46" si="12">H21+H38</f>
        <v>2023178</v>
      </c>
      <c r="I46" s="41">
        <f t="shared" si="12"/>
        <v>6802768.5769352522</v>
      </c>
      <c r="J46" s="41">
        <f t="shared" si="12"/>
        <v>1167377</v>
      </c>
      <c r="K46" s="41">
        <f t="shared" si="12"/>
        <v>2253534.3255917877</v>
      </c>
      <c r="L46" s="41">
        <f t="shared" si="12"/>
        <v>682895</v>
      </c>
      <c r="M46" s="41">
        <f t="shared" si="12"/>
        <v>6816554.2759311758</v>
      </c>
      <c r="N46" s="41">
        <f t="shared" si="12"/>
        <v>514882</v>
      </c>
      <c r="O46" s="41">
        <f t="shared" si="12"/>
        <v>1579365.6939177397</v>
      </c>
      <c r="P46" s="41">
        <f t="shared" si="12"/>
        <v>572</v>
      </c>
      <c r="Q46" s="42">
        <f t="shared" si="12"/>
        <v>71783.450560293539</v>
      </c>
      <c r="R46" s="43">
        <f t="shared" si="12"/>
        <v>3296833</v>
      </c>
      <c r="S46" s="44">
        <f t="shared" si="12"/>
        <v>14230558.591298334</v>
      </c>
      <c r="T46" s="39"/>
      <c r="U46" s="39"/>
    </row>
    <row r="47" spans="1:23" s="5" customFormat="1" ht="40.799999999999997" customHeight="1" thickBot="1">
      <c r="A47" s="39"/>
      <c r="B47" s="40"/>
      <c r="C47" s="41" t="s">
        <v>36</v>
      </c>
      <c r="D47" s="41">
        <f>D41</f>
        <v>356248</v>
      </c>
      <c r="E47" s="41">
        <f t="shared" ref="E47:S47" si="13">E41</f>
        <v>804773.31</v>
      </c>
      <c r="F47" s="41">
        <f t="shared" si="13"/>
        <v>341545</v>
      </c>
      <c r="G47" s="41">
        <f t="shared" si="13"/>
        <v>760164</v>
      </c>
      <c r="H47" s="41">
        <f t="shared" si="13"/>
        <v>260231</v>
      </c>
      <c r="I47" s="41">
        <f t="shared" si="13"/>
        <v>660436</v>
      </c>
      <c r="J47" s="41">
        <f t="shared" si="13"/>
        <v>207346</v>
      </c>
      <c r="K47" s="41">
        <f t="shared" si="13"/>
        <v>434753.45000000007</v>
      </c>
      <c r="L47" s="41">
        <f t="shared" si="13"/>
        <v>76091</v>
      </c>
      <c r="M47" s="41">
        <f t="shared" si="13"/>
        <v>67238</v>
      </c>
      <c r="N47" s="41">
        <f t="shared" si="13"/>
        <v>5223</v>
      </c>
      <c r="O47" s="41">
        <f t="shared" si="13"/>
        <v>32490</v>
      </c>
      <c r="P47" s="41">
        <f t="shared" si="13"/>
        <v>0</v>
      </c>
      <c r="Q47" s="33">
        <f t="shared" si="13"/>
        <v>0</v>
      </c>
      <c r="R47" s="63">
        <f t="shared" si="13"/>
        <v>14703</v>
      </c>
      <c r="S47" s="44">
        <f t="shared" si="13"/>
        <v>44609.31</v>
      </c>
      <c r="T47" s="39"/>
      <c r="U47" s="39"/>
    </row>
    <row r="48" spans="1:23" s="5" customFormat="1" ht="40.799999999999997" customHeight="1" thickBot="1">
      <c r="A48" s="39"/>
      <c r="B48" s="40"/>
      <c r="C48" s="41" t="s">
        <v>37</v>
      </c>
      <c r="D48" s="41">
        <f>D46+D47</f>
        <v>6874608</v>
      </c>
      <c r="E48" s="41">
        <f>E46+E47</f>
        <v>30389471.322776295</v>
      </c>
      <c r="F48" s="41">
        <f>F46+F47</f>
        <v>3563072</v>
      </c>
      <c r="G48" s="41">
        <f>G46+G47</f>
        <v>16114303.742754405</v>
      </c>
      <c r="H48" s="41">
        <f t="shared" ref="H48:S48" si="14">H46+H47</f>
        <v>2283409</v>
      </c>
      <c r="I48" s="41">
        <f t="shared" si="14"/>
        <v>7463204.5769352522</v>
      </c>
      <c r="J48" s="41">
        <f t="shared" si="14"/>
        <v>1374723</v>
      </c>
      <c r="K48" s="41">
        <f t="shared" si="14"/>
        <v>2688287.7755917879</v>
      </c>
      <c r="L48" s="41">
        <f t="shared" si="14"/>
        <v>758986</v>
      </c>
      <c r="M48" s="41">
        <f t="shared" si="14"/>
        <v>6883792.2759311758</v>
      </c>
      <c r="N48" s="41">
        <f t="shared" si="14"/>
        <v>520105</v>
      </c>
      <c r="O48" s="41">
        <f t="shared" si="14"/>
        <v>1611855.6939177397</v>
      </c>
      <c r="P48" s="41">
        <f t="shared" si="14"/>
        <v>572</v>
      </c>
      <c r="Q48" s="42">
        <f t="shared" si="14"/>
        <v>71783.450560293539</v>
      </c>
      <c r="R48" s="43">
        <f t="shared" si="14"/>
        <v>3311536</v>
      </c>
      <c r="S48" s="44">
        <f t="shared" si="14"/>
        <v>14275167.901298335</v>
      </c>
      <c r="T48" s="39"/>
      <c r="U48" s="39"/>
    </row>
    <row r="49" spans="1:21" s="5" customFormat="1" ht="24.9" customHeight="1" thickBot="1">
      <c r="A49" s="39"/>
      <c r="B49" s="58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60"/>
      <c r="Q49" s="33"/>
      <c r="R49" s="61"/>
      <c r="S49" s="62"/>
      <c r="T49" s="39"/>
      <c r="U49" s="39"/>
    </row>
    <row r="50" spans="1:21" s="5" customFormat="1" ht="43.8" customHeight="1" thickBot="1">
      <c r="A50" s="39"/>
      <c r="B50" s="40"/>
      <c r="C50" s="41" t="s">
        <v>39</v>
      </c>
      <c r="D50" s="41">
        <f>D48+D44</f>
        <v>8283311</v>
      </c>
      <c r="E50" s="41">
        <f t="shared" ref="E50" si="15">E48+E44</f>
        <v>31458502.749582596</v>
      </c>
      <c r="F50" s="41">
        <f>F48+F44</f>
        <v>4799786</v>
      </c>
      <c r="G50" s="41">
        <f>G48+G44</f>
        <v>17086840.169560704</v>
      </c>
      <c r="H50" s="41">
        <f t="shared" ref="H50:S50" si="16">H48+H44</f>
        <v>3343350</v>
      </c>
      <c r="I50" s="41">
        <f t="shared" si="16"/>
        <v>8317832.7169352518</v>
      </c>
      <c r="J50" s="41">
        <f t="shared" si="16"/>
        <v>2095719</v>
      </c>
      <c r="K50" s="41">
        <f t="shared" si="16"/>
        <v>3235554.1980917882</v>
      </c>
      <c r="L50" s="41">
        <f t="shared" si="16"/>
        <v>768490</v>
      </c>
      <c r="M50" s="41">
        <f t="shared" si="16"/>
        <v>6895705.5959311761</v>
      </c>
      <c r="N50" s="41">
        <f t="shared" si="16"/>
        <v>687374</v>
      </c>
      <c r="O50" s="41">
        <f t="shared" si="16"/>
        <v>1717850.6607240397</v>
      </c>
      <c r="P50" s="41">
        <f t="shared" si="16"/>
        <v>572</v>
      </c>
      <c r="Q50" s="42">
        <f t="shared" si="16"/>
        <v>71783.450560293539</v>
      </c>
      <c r="R50" s="63">
        <f t="shared" si="16"/>
        <v>3483525</v>
      </c>
      <c r="S50" s="44">
        <f t="shared" si="16"/>
        <v>14371662.901298335</v>
      </c>
      <c r="T50" s="39"/>
      <c r="U50" s="39"/>
    </row>
    <row r="51" spans="1:21" ht="35.4" customHeight="1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90" t="s">
        <v>38</v>
      </c>
      <c r="P51" s="90"/>
      <c r="Q51" s="90"/>
      <c r="R51" s="90"/>
    </row>
    <row r="53" spans="1:21">
      <c r="I53" s="67"/>
    </row>
  </sheetData>
  <mergeCells count="27">
    <mergeCell ref="O51:R51"/>
    <mergeCell ref="N7:O7"/>
    <mergeCell ref="C45:M45"/>
    <mergeCell ref="C49:O49"/>
    <mergeCell ref="P7:Q7"/>
    <mergeCell ref="R7:S7"/>
    <mergeCell ref="H7:I7"/>
    <mergeCell ref="J7:K7"/>
    <mergeCell ref="L7:M7"/>
    <mergeCell ref="C22:S22"/>
    <mergeCell ref="C39:S39"/>
    <mergeCell ref="C42:S42"/>
    <mergeCell ref="C8:Q8"/>
    <mergeCell ref="B1:Q1"/>
    <mergeCell ref="B2:S2"/>
    <mergeCell ref="B3:S3"/>
    <mergeCell ref="B4:B6"/>
    <mergeCell ref="C4:C6"/>
    <mergeCell ref="H4:Q4"/>
    <mergeCell ref="R4:S5"/>
    <mergeCell ref="H5:I5"/>
    <mergeCell ref="J5:K5"/>
    <mergeCell ref="L5:M5"/>
    <mergeCell ref="N5:O5"/>
    <mergeCell ref="P5:Q5"/>
    <mergeCell ref="F4:G5"/>
    <mergeCell ref="D4:E5"/>
  </mergeCells>
  <printOptions horizontalCentered="1"/>
  <pageMargins left="0.35" right="0.17" top="0.93" bottom="0.17" header="0.17" footer="0.17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 </vt:lpstr>
      <vt:lpstr>'PS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2022-02-17T07:58:13Z</cp:lastPrinted>
  <dcterms:created xsi:type="dcterms:W3CDTF">2021-02-05T12:48:17Z</dcterms:created>
  <dcterms:modified xsi:type="dcterms:W3CDTF">2022-02-17T07:58:31Z</dcterms:modified>
</cp:coreProperties>
</file>