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23268" windowHeight="12576"/>
  </bookViews>
  <sheets>
    <sheet name="Sheet3" sheetId="3" r:id="rId1"/>
  </sheets>
  <calcPr calcId="162913"/>
</workbook>
</file>

<file path=xl/calcChain.xml><?xml version="1.0" encoding="utf-8"?>
<calcChain xmlns="http://schemas.openxmlformats.org/spreadsheetml/2006/main">
  <c r="K24" i="3" l="1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4" i="3"/>
  <c r="L34" i="3"/>
  <c r="K35" i="3"/>
  <c r="L35" i="3"/>
  <c r="K36" i="3"/>
  <c r="L36" i="3"/>
  <c r="K37" i="3"/>
  <c r="L37" i="3"/>
  <c r="K38" i="3"/>
  <c r="L38" i="3"/>
  <c r="L23" i="3"/>
  <c r="K23" i="3"/>
  <c r="H44" i="3"/>
  <c r="G44" i="3"/>
  <c r="H41" i="3"/>
  <c r="G41" i="3"/>
  <c r="D44" i="3" l="1"/>
  <c r="C44" i="3"/>
  <c r="D41" i="3"/>
  <c r="C41" i="3"/>
  <c r="F47" i="3" l="1"/>
  <c r="E47" i="3"/>
  <c r="F38" i="3"/>
  <c r="F46" i="3" s="1"/>
  <c r="E38" i="3"/>
  <c r="E46" i="3" s="1"/>
  <c r="F21" i="3"/>
  <c r="E21" i="3"/>
  <c r="E48" i="3" l="1"/>
  <c r="E50" i="3" s="1"/>
  <c r="F48" i="3"/>
  <c r="F50" i="3" s="1"/>
  <c r="D21" i="3"/>
  <c r="C21" i="3"/>
  <c r="H47" i="3" l="1"/>
  <c r="G47" i="3"/>
  <c r="H38" i="3"/>
  <c r="G38" i="3"/>
  <c r="H21" i="3"/>
  <c r="G21" i="3"/>
  <c r="K21" i="3" s="1"/>
  <c r="H46" i="3" l="1"/>
  <c r="J21" i="3"/>
  <c r="L21" i="3"/>
  <c r="G48" i="3"/>
  <c r="H48" i="3"/>
  <c r="G46" i="3"/>
  <c r="J41" i="3"/>
  <c r="J38" i="3"/>
  <c r="L10" i="3"/>
  <c r="L11" i="3"/>
  <c r="L12" i="3"/>
  <c r="L13" i="3"/>
  <c r="L14" i="3"/>
  <c r="L15" i="3"/>
  <c r="L16" i="3"/>
  <c r="L17" i="3"/>
  <c r="L18" i="3"/>
  <c r="L19" i="3"/>
  <c r="L20" i="3"/>
  <c r="K10" i="3"/>
  <c r="K11" i="3"/>
  <c r="K12" i="3"/>
  <c r="K13" i="3"/>
  <c r="K14" i="3"/>
  <c r="K15" i="3"/>
  <c r="K16" i="3"/>
  <c r="K17" i="3"/>
  <c r="K18" i="3"/>
  <c r="K19" i="3"/>
  <c r="K20" i="3"/>
  <c r="I10" i="3"/>
  <c r="I11" i="3"/>
  <c r="I12" i="3"/>
  <c r="I13" i="3"/>
  <c r="I14" i="3"/>
  <c r="I15" i="3"/>
  <c r="I16" i="3"/>
  <c r="I17" i="3"/>
  <c r="I18" i="3"/>
  <c r="I19" i="3"/>
  <c r="I20" i="3"/>
  <c r="I21" i="3"/>
  <c r="J10" i="3"/>
  <c r="J11" i="3"/>
  <c r="J12" i="3"/>
  <c r="J13" i="3"/>
  <c r="J14" i="3"/>
  <c r="J15" i="3"/>
  <c r="J16" i="3"/>
  <c r="J17" i="3"/>
  <c r="J18" i="3"/>
  <c r="J19" i="3"/>
  <c r="J20" i="3"/>
  <c r="J40" i="3" l="1"/>
  <c r="K40" i="3"/>
  <c r="L40" i="3"/>
  <c r="I41" i="3"/>
  <c r="G50" i="3" l="1"/>
  <c r="H50" i="3"/>
  <c r="J43" i="3" l="1"/>
  <c r="I40" i="3"/>
  <c r="I43" i="3"/>
  <c r="J23" i="3"/>
  <c r="J24" i="3"/>
  <c r="J25" i="3"/>
  <c r="J26" i="3"/>
  <c r="J27" i="3"/>
  <c r="J28" i="3"/>
  <c r="J29" i="3"/>
  <c r="J30" i="3"/>
  <c r="J31" i="3"/>
  <c r="J32" i="3"/>
  <c r="J34" i="3"/>
  <c r="J35" i="3"/>
  <c r="J36" i="3"/>
  <c r="J37" i="3"/>
  <c r="I23" i="3"/>
  <c r="I24" i="3"/>
  <c r="I25" i="3"/>
  <c r="I26" i="3"/>
  <c r="I27" i="3"/>
  <c r="I28" i="3"/>
  <c r="I29" i="3"/>
  <c r="I30" i="3"/>
  <c r="I31" i="3"/>
  <c r="I32" i="3"/>
  <c r="I34" i="3"/>
  <c r="I35" i="3"/>
  <c r="I36" i="3"/>
  <c r="I37" i="3"/>
  <c r="J9" i="3"/>
  <c r="I9" i="3"/>
  <c r="I44" i="3" l="1"/>
  <c r="J44" i="3"/>
  <c r="L43" i="3" l="1"/>
  <c r="K43" i="3"/>
  <c r="K9" i="3"/>
  <c r="L9" i="3"/>
  <c r="I38" i="3"/>
  <c r="J46" i="3" l="1"/>
  <c r="I46" i="3"/>
  <c r="C47" i="3" l="1"/>
  <c r="K41" i="3"/>
  <c r="D47" i="3"/>
  <c r="L41" i="3"/>
  <c r="J47" i="3"/>
  <c r="J48" i="3"/>
  <c r="L44" i="3"/>
  <c r="K44" i="3"/>
  <c r="J50" i="3" l="1"/>
  <c r="L47" i="3"/>
  <c r="K47" i="3"/>
  <c r="I47" i="3"/>
  <c r="I48" i="3"/>
  <c r="C46" i="3"/>
  <c r="D46" i="3"/>
  <c r="I50" i="3" l="1"/>
  <c r="D48" i="3"/>
  <c r="L46" i="3"/>
  <c r="C48" i="3"/>
  <c r="K46" i="3"/>
  <c r="D50" i="3" l="1"/>
  <c r="L50" i="3" s="1"/>
  <c r="L48" i="3"/>
  <c r="C50" i="3"/>
  <c r="K50" i="3" s="1"/>
  <c r="K48" i="3"/>
</calcChain>
</file>

<file path=xl/sharedStrings.xml><?xml version="1.0" encoding="utf-8"?>
<sst xmlns="http://schemas.openxmlformats.org/spreadsheetml/2006/main" count="66" uniqueCount="55">
  <si>
    <t>SN</t>
  </si>
  <si>
    <t>BANK NAME</t>
  </si>
  <si>
    <t>NUMBER</t>
  </si>
  <si>
    <t>AMOUNT</t>
  </si>
  <si>
    <t>A.</t>
  </si>
  <si>
    <t>PUBLIC SECTOR BANKS</t>
  </si>
  <si>
    <t>UCO BANK</t>
  </si>
  <si>
    <t>TOTAL</t>
  </si>
  <si>
    <t>B.</t>
  </si>
  <si>
    <t>PRIVATE SECTOR BANKS</t>
  </si>
  <si>
    <t>IDBI Bk Ltd.</t>
  </si>
  <si>
    <t>J&amp;K BK Ltd</t>
  </si>
  <si>
    <t>HDFC BK Ltd</t>
  </si>
  <si>
    <t>ICICI Bk Ltd.</t>
  </si>
  <si>
    <t>Kotak Mah.Bk.</t>
  </si>
  <si>
    <t>Yes Bank</t>
  </si>
  <si>
    <t>Federal Bank Ltd.</t>
  </si>
  <si>
    <t>IndusInd Bank</t>
  </si>
  <si>
    <t>AXIS Bank</t>
  </si>
  <si>
    <t>C.</t>
  </si>
  <si>
    <t xml:space="preserve">REGIONAL RURAL BANKS </t>
  </si>
  <si>
    <t>Pb. Gramin Bk.</t>
  </si>
  <si>
    <t>D.</t>
  </si>
  <si>
    <t xml:space="preserve">COOPERATIVE BANKS  </t>
  </si>
  <si>
    <t>SCHEDULED COMMERCIAL BANKS</t>
  </si>
  <si>
    <t>Comm.Bks (A+B)</t>
  </si>
  <si>
    <t>RRBs ( C)</t>
  </si>
  <si>
    <t>TOTAL (A+B+C)</t>
  </si>
  <si>
    <t>SYSTEM</t>
  </si>
  <si>
    <t>G. TOTAL (A+B+C+D)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</si>
  <si>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</si>
  <si>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</si>
  <si>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</si>
  <si>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</si>
  <si>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</si>
  <si>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</si>
  <si>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</si>
  <si>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</si>
  <si>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</si>
  <si>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</si>
  <si>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</si>
  <si>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Bandhan Bank</t>
  </si>
  <si>
    <t>AU Small Finance Bank</t>
  </si>
  <si>
    <t>CAPITAL SMALL FIN. Bank</t>
  </si>
  <si>
    <t>Ujjivan Small Finance Bank</t>
  </si>
  <si>
    <t>Jana Small Finance Bank</t>
  </si>
  <si>
    <t>Pb. State Cooperative Banks</t>
  </si>
  <si>
    <t>SLBC Punjab</t>
  </si>
  <si>
    <t>Q-o-Q</t>
  </si>
  <si>
    <t>Y-o-Y</t>
  </si>
  <si>
    <t xml:space="preserve">Bank Wise Y-o-Y and Q-o-Q Comparision under Agriculture Advances </t>
  </si>
  <si>
    <t>TOTAL  OUTSTANDING AGRICULTURE  ADVANCES</t>
  </si>
  <si>
    <t>(Amount in Lakhs)</t>
  </si>
  <si>
    <t>RBL Bank</t>
  </si>
  <si>
    <t>Annexure- 12.1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</si>
</sst>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ahoma"/>
      <family val="2"/>
    </font>
    <font>
      <b/>
      <sz val="15"/>
      <name val="Tahoma"/>
      <family val="2"/>
    </font>
    <font>
      <sz val="14"/>
      <name val="Tahoma"/>
      <family val="2"/>
    </font>
    <font>
      <b/>
      <sz val="14"/>
      <color theme="1"/>
      <name val="Calibri"/>
      <family val="2"/>
      <scheme val="minor"/>
    </font>
    <font>
      <b/>
      <sz val="16"/>
      <name val="Tahoma"/>
      <family val="2"/>
    </font>
    <font>
      <b/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20"/>
      <name val="Tahoma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Tahoma"/>
      <family val="2"/>
    </font>
    <font>
      <b/>
      <sz val="22"/>
      <name val="Tahoma"/>
      <family val="2"/>
    </font>
    <font>
      <b/>
      <sz val="21"/>
      <name val="Tahoma"/>
      <family val="2"/>
    </font>
    <font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2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0" fontId="16" fillId="0" borderId="0"/>
    <xf numFmtId="0" fontId="21" fillId="0" borderId="0"/>
    <xf numFmtId="0" fontId="20" fillId="0" borderId="0"/>
    <xf numFmtId="0" fontId="23" fillId="0" borderId="0" applyNumberFormat="0" applyBorder="0" applyProtection="0"/>
    <xf numFmtId="0" fontId="17" fillId="0" borderId="0"/>
    <xf numFmtId="0" fontId="22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/>
    <xf numFmtId="0" fontId="1" fillId="0" borderId="0"/>
    <xf numFmtId="0" fontId="1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2" fillId="0" borderId="1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25" xfId="0" applyFill="1" applyBorder="1"/>
    <xf numFmtId="0" fontId="2" fillId="0" borderId="12" xfId="0" applyFont="1" applyFill="1" applyBorder="1" applyAlignment="1">
      <alignment horizontal="left" vertical="center"/>
    </xf>
    <xf numFmtId="0" fontId="0" fillId="0" borderId="21" xfId="0" applyFill="1" applyBorder="1"/>
    <xf numFmtId="0" fontId="0" fillId="0" borderId="19" xfId="0" applyFill="1" applyBorder="1"/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2" fillId="0" borderId="0" xfId="0" applyFont="1"/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2" fillId="2" borderId="0" xfId="0" applyFont="1" applyFill="1"/>
    <xf numFmtId="0" fontId="0" fillId="0" borderId="0" xfId="0" applyBorder="1"/>
    <xf numFmtId="0" fontId="6" fillId="0" borderId="3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10" fontId="6" fillId="0" borderId="26" xfId="0" applyNumberFormat="1" applyFont="1" applyFill="1" applyBorder="1" applyAlignment="1">
      <alignment horizontal="left" vertical="center"/>
    </xf>
    <xf numFmtId="10" fontId="6" fillId="0" borderId="26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9" fontId="14" fillId="0" borderId="14" xfId="1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9" fontId="14" fillId="0" borderId="12" xfId="1" applyFont="1" applyFill="1" applyBorder="1" applyAlignment="1">
      <alignment horizontal="right" vertical="center"/>
    </xf>
    <xf numFmtId="9" fontId="14" fillId="0" borderId="26" xfId="1" applyFont="1" applyFill="1" applyBorder="1" applyAlignment="1">
      <alignment horizontal="right" vertical="center"/>
    </xf>
    <xf numFmtId="10" fontId="14" fillId="0" borderId="18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0" fontId="14" fillId="0" borderId="17" xfId="1" applyNumberFormat="1" applyFont="1" applyFill="1" applyBorder="1" applyAlignment="1">
      <alignment horizontal="right" vertical="center"/>
    </xf>
    <xf numFmtId="10" fontId="14" fillId="0" borderId="28" xfId="1" applyNumberFormat="1" applyFont="1" applyFill="1" applyBorder="1" applyAlignment="1">
      <alignment horizontal="right" vertical="center"/>
    </xf>
    <xf numFmtId="1" fontId="14" fillId="0" borderId="27" xfId="0" applyNumberFormat="1" applyFont="1" applyFill="1" applyBorder="1" applyAlignment="1">
      <alignment vertical="center"/>
    </xf>
    <xf numFmtId="1" fontId="14" fillId="0" borderId="16" xfId="0" applyNumberFormat="1" applyFont="1" applyFill="1" applyBorder="1" applyAlignment="1">
      <alignment vertical="center"/>
    </xf>
    <xf numFmtId="10" fontId="14" fillId="0" borderId="10" xfId="1" applyNumberFormat="1" applyFont="1" applyFill="1" applyBorder="1" applyAlignment="1">
      <alignment horizontal="right" vertical="center"/>
    </xf>
    <xf numFmtId="10" fontId="14" fillId="0" borderId="6" xfId="1" applyNumberFormat="1" applyFont="1" applyFill="1" applyBorder="1" applyAlignment="1">
      <alignment horizontal="right" vertical="center"/>
    </xf>
    <xf numFmtId="9" fontId="14" fillId="0" borderId="17" xfId="1" applyFont="1" applyFill="1" applyBorder="1" applyAlignment="1">
      <alignment horizontal="right" vertical="center"/>
    </xf>
    <xf numFmtId="9" fontId="14" fillId="0" borderId="28" xfId="1" applyFont="1" applyFill="1" applyBorder="1" applyAlignment="1">
      <alignment horizontal="right" vertical="center"/>
    </xf>
    <xf numFmtId="1" fontId="15" fillId="0" borderId="34" xfId="0" applyNumberFormat="1" applyFont="1" applyFill="1" applyBorder="1" applyAlignment="1">
      <alignment vertical="center"/>
    </xf>
    <xf numFmtId="1" fontId="15" fillId="0" borderId="14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9" fontId="15" fillId="0" borderId="14" xfId="1" applyFont="1" applyFill="1" applyBorder="1" applyAlignment="1">
      <alignment vertical="center"/>
    </xf>
    <xf numFmtId="9" fontId="15" fillId="0" borderId="14" xfId="1" applyFont="1" applyFill="1" applyBorder="1" applyAlignment="1">
      <alignment horizontal="right" vertical="center"/>
    </xf>
    <xf numFmtId="9" fontId="15" fillId="0" borderId="30" xfId="1" applyFont="1" applyFill="1" applyBorder="1" applyAlignment="1">
      <alignment horizontal="right" vertical="center"/>
    </xf>
    <xf numFmtId="0" fontId="15" fillId="0" borderId="34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right" vertical="center"/>
    </xf>
    <xf numFmtId="1" fontId="15" fillId="0" borderId="34" xfId="0" applyNumberFormat="1" applyFont="1" applyFill="1" applyBorder="1" applyAlignment="1">
      <alignment horizontal="right" vertical="center"/>
    </xf>
    <xf numFmtId="1" fontId="15" fillId="0" borderId="14" xfId="0" applyNumberFormat="1" applyFont="1" applyFill="1" applyBorder="1" applyAlignment="1">
      <alignment horizontal="right" vertical="center"/>
    </xf>
    <xf numFmtId="1" fontId="15" fillId="0" borderId="35" xfId="0" applyNumberFormat="1" applyFont="1" applyFill="1" applyBorder="1" applyAlignment="1">
      <alignment vertical="center"/>
    </xf>
    <xf numFmtId="1" fontId="15" fillId="0" borderId="15" xfId="0" applyNumberFormat="1" applyFont="1" applyFill="1" applyBorder="1" applyAlignment="1">
      <alignment vertical="center"/>
    </xf>
    <xf numFmtId="9" fontId="15" fillId="0" borderId="15" xfId="1" applyFont="1" applyFill="1" applyBorder="1" applyAlignment="1">
      <alignment horizontal="right" vertical="center"/>
    </xf>
    <xf numFmtId="1" fontId="15" fillId="0" borderId="15" xfId="0" applyNumberFormat="1" applyFont="1" applyFill="1" applyBorder="1" applyAlignment="1">
      <alignment horizontal="right" vertical="center"/>
    </xf>
    <xf numFmtId="0" fontId="0" fillId="3" borderId="0" xfId="0" applyFill="1"/>
    <xf numFmtId="1" fontId="14" fillId="0" borderId="10" xfId="0" applyNumberFormat="1" applyFont="1" applyFill="1" applyBorder="1" applyAlignment="1">
      <alignment vertical="center"/>
    </xf>
    <xf numFmtId="1" fontId="14" fillId="0" borderId="22" xfId="0" applyNumberFormat="1" applyFont="1" applyFill="1" applyBorder="1" applyAlignment="1">
      <alignment vertical="center"/>
    </xf>
    <xf numFmtId="1" fontId="14" fillId="0" borderId="12" xfId="0" applyNumberFormat="1" applyFont="1" applyFill="1" applyBorder="1" applyAlignment="1">
      <alignment vertical="center"/>
    </xf>
    <xf numFmtId="1" fontId="14" fillId="0" borderId="17" xfId="0" applyNumberFormat="1" applyFont="1" applyFill="1" applyBorder="1" applyAlignment="1">
      <alignment vertical="center"/>
    </xf>
    <xf numFmtId="1" fontId="19" fillId="0" borderId="14" xfId="2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vertical="center"/>
    </xf>
    <xf numFmtId="1" fontId="14" fillId="0" borderId="31" xfId="0" applyNumberFormat="1" applyFont="1" applyFill="1" applyBorder="1" applyAlignment="1">
      <alignment vertical="center"/>
    </xf>
    <xf numFmtId="1" fontId="14" fillId="0" borderId="9" xfId="0" applyNumberFormat="1" applyFont="1" applyFill="1" applyBorder="1" applyAlignment="1">
      <alignment vertical="center"/>
    </xf>
    <xf numFmtId="10" fontId="14" fillId="0" borderId="5" xfId="1" applyNumberFormat="1" applyFont="1" applyFill="1" applyBorder="1" applyAlignment="1">
      <alignment horizontal="right" vertical="center"/>
    </xf>
    <xf numFmtId="10" fontId="14" fillId="0" borderId="12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5" fillId="0" borderId="0" xfId="0" applyFont="1" applyFill="1"/>
    <xf numFmtId="9" fontId="15" fillId="0" borderId="15" xfId="1" applyFont="1" applyFill="1" applyBorder="1" applyAlignment="1">
      <alignment vertical="center"/>
    </xf>
    <xf numFmtId="9" fontId="15" fillId="0" borderId="40" xfId="1" applyFont="1" applyFill="1" applyBorder="1" applyAlignment="1">
      <alignment horizontal="right" vertical="center"/>
    </xf>
    <xf numFmtId="9" fontId="14" fillId="0" borderId="12" xfId="1" applyFont="1" applyFill="1" applyBorder="1" applyAlignment="1">
      <alignment vertical="center"/>
    </xf>
    <xf numFmtId="9" fontId="15" fillId="0" borderId="10" xfId="1" applyFont="1" applyFill="1" applyBorder="1" applyAlignment="1">
      <alignment vertical="center"/>
    </xf>
    <xf numFmtId="9" fontId="15" fillId="0" borderId="10" xfId="1" applyFont="1" applyFill="1" applyBorder="1" applyAlignment="1">
      <alignment horizontal="right" vertical="center"/>
    </xf>
    <xf numFmtId="9" fontId="15" fillId="0" borderId="6" xfId="1" applyFont="1" applyFill="1" applyBorder="1" applyAlignment="1">
      <alignment horizontal="right" vertical="center"/>
    </xf>
    <xf numFmtId="9" fontId="15" fillId="0" borderId="5" xfId="1" applyFont="1" applyFill="1" applyBorder="1" applyAlignment="1">
      <alignment horizontal="right" vertical="center"/>
    </xf>
    <xf numFmtId="1" fontId="15" fillId="0" borderId="10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7" fontId="8" fillId="0" borderId="31" xfId="0" quotePrefix="1" applyNumberFormat="1" applyFont="1" applyFill="1" applyBorder="1" applyAlignment="1">
      <alignment horizontal="center"/>
    </xf>
    <xf numFmtId="0" fontId="8" fillId="0" borderId="10" xfId="0" quotePrefix="1" applyFont="1" applyFill="1" applyBorder="1" applyAlignment="1">
      <alignment horizontal="center"/>
    </xf>
    <xf numFmtId="17" fontId="7" fillId="0" borderId="10" xfId="0" quotePrefix="1" applyNumberFormat="1" applyFont="1" applyFill="1" applyBorder="1" applyAlignment="1">
      <alignment horizontal="center"/>
    </xf>
    <xf numFmtId="0" fontId="7" fillId="0" borderId="10" xfId="0" quotePrefix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0" borderId="9" xfId="0" quotePrefix="1" applyNumberFormat="1" applyFon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</cellXfs>
  <cellStyles count="28">
    <cellStyle name="Currency 2" xfId="9"/>
    <cellStyle name="Currency 2 2" xfId="21"/>
    <cellStyle name="Excel Built-in Normal" xfId="3"/>
    <cellStyle name="Excel Built-in Normal 1" xfId="4"/>
    <cellStyle name="Excel Built-in Normal 2" xfId="5"/>
    <cellStyle name="Normal" xfId="0" builtinId="0"/>
    <cellStyle name="Normal 10" xfId="2"/>
    <cellStyle name="Normal 2" xfId="6"/>
    <cellStyle name="Normal 2 2" xfId="14"/>
    <cellStyle name="Normal 2 3" xfId="19"/>
    <cellStyle name="Normal 3" xfId="8"/>
    <cellStyle name="Normal 3 2" xfId="10"/>
    <cellStyle name="Normal 3 3" xfId="20"/>
    <cellStyle name="Normal 3 3 2" xfId="27"/>
    <cellStyle name="Normal 4" xfId="11"/>
    <cellStyle name="Normal 4 2" xfId="22"/>
    <cellStyle name="Normal 5" xfId="12"/>
    <cellStyle name="Normal 6" xfId="13"/>
    <cellStyle name="Normal 6 2" xfId="17"/>
    <cellStyle name="Normal 6 3" xfId="23"/>
    <cellStyle name="Normal 7" xfId="15"/>
    <cellStyle name="Normal 7 2" xfId="24"/>
    <cellStyle name="Normal 8" xfId="16"/>
    <cellStyle name="Normal 8 2" xfId="25"/>
    <cellStyle name="Normal 9" xfId="18"/>
    <cellStyle name="Normal 9 2" xfId="26"/>
    <cellStyle name="Percent" xfId="1" builtinId="5"/>
    <cellStyle name="TableStyleLigh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view="pageBreakPreview" zoomScale="55" zoomScaleNormal="70" zoomScaleSheetLayoutView="55" workbookViewId="0">
      <selection activeCell="B5" sqref="B5:B7"/>
    </sheetView>
  </sheetViews>
  <sheetFormatPr defaultRowHeight="14.4"/>
  <cols>
    <col min="1" max="1" width="9.33203125" bestFit="1" customWidth="1"/>
    <col min="2" max="2" width="51.6640625" customWidth="1"/>
    <col min="3" max="4" width="26.33203125" customWidth="1"/>
    <col min="5" max="8" width="26.33203125" style="4" customWidth="1"/>
    <col min="9" max="12" width="26.33203125" customWidth="1"/>
  </cols>
  <sheetData>
    <row r="1" spans="1:12" s="17" customFormat="1">
      <c r="A1" s="5"/>
      <c r="B1" s="5"/>
      <c r="E1" s="5"/>
      <c r="F1" s="5"/>
      <c r="G1" s="5"/>
      <c r="H1" s="5"/>
    </row>
    <row r="2" spans="1:12" ht="29.4" thickBot="1">
      <c r="A2" s="5"/>
      <c r="B2" s="5"/>
      <c r="C2" s="17"/>
      <c r="D2" s="17"/>
      <c r="E2" s="5"/>
      <c r="F2" s="5"/>
      <c r="G2" s="5"/>
      <c r="H2" s="5"/>
      <c r="I2" s="17"/>
      <c r="J2" s="17"/>
      <c r="K2" s="83" t="s">
        <v>54</v>
      </c>
      <c r="L2" s="83"/>
    </row>
    <row r="3" spans="1:12" ht="39" thickBot="1">
      <c r="A3" s="80" t="s">
        <v>50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</row>
    <row r="4" spans="1:12" ht="26.4" thickBot="1">
      <c r="A4" s="8"/>
      <c r="B4" s="9"/>
      <c r="C4" s="9"/>
      <c r="D4" s="9"/>
      <c r="E4" s="9"/>
      <c r="F4" s="9"/>
      <c r="G4" s="9"/>
      <c r="H4" s="9"/>
      <c r="I4" s="9"/>
      <c r="J4" s="9"/>
      <c r="K4" s="100" t="s">
        <v>52</v>
      </c>
      <c r="L4" s="101"/>
    </row>
    <row r="5" spans="1:12" ht="31.8" customHeight="1" thickBot="1">
      <c r="A5" s="84" t="s">
        <v>0</v>
      </c>
      <c r="B5" s="87" t="s">
        <v>1</v>
      </c>
      <c r="C5" s="90" t="s">
        <v>51</v>
      </c>
      <c r="D5" s="90"/>
      <c r="E5" s="90"/>
      <c r="F5" s="90"/>
      <c r="G5" s="90"/>
      <c r="H5" s="90"/>
      <c r="I5" s="90"/>
      <c r="J5" s="90"/>
      <c r="K5" s="90"/>
      <c r="L5" s="91"/>
    </row>
    <row r="6" spans="1:12" ht="24.9" customHeight="1" thickBot="1">
      <c r="A6" s="85"/>
      <c r="B6" s="88"/>
      <c r="C6" s="92">
        <v>44166</v>
      </c>
      <c r="D6" s="93"/>
      <c r="E6" s="94">
        <v>44440</v>
      </c>
      <c r="F6" s="95"/>
      <c r="G6" s="94">
        <v>44531</v>
      </c>
      <c r="H6" s="95"/>
      <c r="I6" s="98" t="s">
        <v>48</v>
      </c>
      <c r="J6" s="99"/>
      <c r="K6" s="96" t="s">
        <v>49</v>
      </c>
      <c r="L6" s="97"/>
    </row>
    <row r="7" spans="1:12" ht="24.9" customHeight="1" thickBot="1">
      <c r="A7" s="86"/>
      <c r="B7" s="89"/>
      <c r="C7" s="18" t="s">
        <v>2</v>
      </c>
      <c r="D7" s="12" t="s">
        <v>3</v>
      </c>
      <c r="E7" s="12" t="s">
        <v>2</v>
      </c>
      <c r="F7" s="12" t="s">
        <v>3</v>
      </c>
      <c r="G7" s="12" t="s">
        <v>2</v>
      </c>
      <c r="H7" s="12" t="s">
        <v>3</v>
      </c>
      <c r="I7" s="10" t="s">
        <v>2</v>
      </c>
      <c r="J7" s="11" t="s">
        <v>3</v>
      </c>
      <c r="K7" s="12" t="s">
        <v>2</v>
      </c>
      <c r="L7" s="11" t="s">
        <v>3</v>
      </c>
    </row>
    <row r="8" spans="1:12" ht="24.9" customHeight="1">
      <c r="A8" s="1" t="s">
        <v>4</v>
      </c>
      <c r="B8" s="20" t="s">
        <v>5</v>
      </c>
      <c r="C8" s="19"/>
      <c r="D8" s="7"/>
      <c r="E8" s="5"/>
      <c r="F8" s="5"/>
      <c r="G8" s="5"/>
      <c r="H8" s="5"/>
      <c r="I8" s="5"/>
      <c r="J8" s="5"/>
      <c r="K8" s="5"/>
      <c r="L8" s="6"/>
    </row>
    <row r="9" spans="1:12" ht="24.9" customHeight="1">
      <c r="A9" s="14">
        <v>1</v>
      </c>
      <c r="B9" s="21" t="s">
        <v>30</v>
      </c>
      <c r="C9" s="41">
        <v>331073</v>
      </c>
      <c r="D9" s="42">
        <v>1479201</v>
      </c>
      <c r="E9" s="43">
        <v>327761</v>
      </c>
      <c r="F9" s="43">
        <v>1433032</v>
      </c>
      <c r="G9" s="43">
        <v>327429</v>
      </c>
      <c r="H9" s="43">
        <v>1463684.8</v>
      </c>
      <c r="I9" s="44">
        <f>(G9-E9)/E9</f>
        <v>-1.0129332043775801E-3</v>
      </c>
      <c r="J9" s="44">
        <f>(H9-F9)/F9</f>
        <v>2.139017132904223E-2</v>
      </c>
      <c r="K9" s="45">
        <f>(G9-C9)/C9</f>
        <v>-1.1006635998707234E-2</v>
      </c>
      <c r="L9" s="46">
        <f>(H9-D9)/D9</f>
        <v>-1.0489581875620659E-2</v>
      </c>
    </row>
    <row r="10" spans="1:12" s="55" customFormat="1" ht="24.9" customHeight="1">
      <c r="A10" s="14">
        <v>2</v>
      </c>
      <c r="B10" s="21" t="s">
        <v>31</v>
      </c>
      <c r="C10" s="41">
        <v>183607</v>
      </c>
      <c r="D10" s="42">
        <v>596803</v>
      </c>
      <c r="E10" s="42">
        <v>174335</v>
      </c>
      <c r="F10" s="42">
        <v>623976.92021000001</v>
      </c>
      <c r="G10" s="42">
        <v>178656</v>
      </c>
      <c r="H10" s="42">
        <v>620780.31813000003</v>
      </c>
      <c r="I10" s="44">
        <f t="shared" ref="I10:I50" si="0">(G10-E10)/E10</f>
        <v>2.4785613904264779E-2</v>
      </c>
      <c r="J10" s="44">
        <f t="shared" ref="J10:J50" si="1">(H10-F10)/F10</f>
        <v>-5.1229492253081462E-3</v>
      </c>
      <c r="K10" s="45">
        <f t="shared" ref="K10:K21" si="2">(G10-C10)/C10</f>
        <v>-2.6965202851743125E-2</v>
      </c>
      <c r="L10" s="46">
        <f t="shared" ref="L10:L21" si="3">(H10-D10)/D10</f>
        <v>4.0176269438994154E-2</v>
      </c>
    </row>
    <row r="11" spans="1:12" s="55" customFormat="1" ht="24.9" customHeight="1">
      <c r="A11" s="14">
        <v>3</v>
      </c>
      <c r="B11" s="21" t="s">
        <v>6</v>
      </c>
      <c r="C11" s="41">
        <v>51925</v>
      </c>
      <c r="D11" s="42">
        <v>122763</v>
      </c>
      <c r="E11" s="42">
        <v>54167</v>
      </c>
      <c r="F11" s="42">
        <v>127334</v>
      </c>
      <c r="G11" s="42">
        <v>57562</v>
      </c>
      <c r="H11" s="42">
        <v>131187</v>
      </c>
      <c r="I11" s="44">
        <f t="shared" si="0"/>
        <v>6.267653737515462E-2</v>
      </c>
      <c r="J11" s="44">
        <f t="shared" si="1"/>
        <v>3.025900387956084E-2</v>
      </c>
      <c r="K11" s="45">
        <f t="shared" si="2"/>
        <v>0.10856042368801155</v>
      </c>
      <c r="L11" s="46">
        <f t="shared" si="3"/>
        <v>6.8620023948583853E-2</v>
      </c>
    </row>
    <row r="12" spans="1:12" s="55" customFormat="1" ht="24.9" customHeight="1">
      <c r="A12" s="14">
        <v>4</v>
      </c>
      <c r="B12" s="21" t="s">
        <v>32</v>
      </c>
      <c r="C12" s="47">
        <v>43503</v>
      </c>
      <c r="D12" s="48">
        <v>101299</v>
      </c>
      <c r="E12" s="50">
        <v>34670</v>
      </c>
      <c r="F12" s="50">
        <v>132175</v>
      </c>
      <c r="G12" s="50">
        <v>24119</v>
      </c>
      <c r="H12" s="50">
        <v>90168.319660100009</v>
      </c>
      <c r="I12" s="44">
        <f t="shared" si="0"/>
        <v>-0.30432650706662823</v>
      </c>
      <c r="J12" s="44">
        <f t="shared" si="1"/>
        <v>-0.31781108636201999</v>
      </c>
      <c r="K12" s="45">
        <f t="shared" si="2"/>
        <v>-0.44557846585292971</v>
      </c>
      <c r="L12" s="46">
        <f t="shared" si="3"/>
        <v>-0.10987946909545002</v>
      </c>
    </row>
    <row r="13" spans="1:12" s="55" customFormat="1" ht="24.9" customHeight="1">
      <c r="A13" s="14">
        <v>5</v>
      </c>
      <c r="B13" s="21" t="s">
        <v>33</v>
      </c>
      <c r="C13" s="47">
        <v>56434</v>
      </c>
      <c r="D13" s="48">
        <v>268302</v>
      </c>
      <c r="E13" s="50">
        <v>63013</v>
      </c>
      <c r="F13" s="50">
        <v>254459.97412109998</v>
      </c>
      <c r="G13" s="50">
        <v>66759</v>
      </c>
      <c r="H13" s="50">
        <v>255863.87249520002</v>
      </c>
      <c r="I13" s="44">
        <f t="shared" si="0"/>
        <v>5.944805040229794E-2</v>
      </c>
      <c r="J13" s="44">
        <f t="shared" si="1"/>
        <v>5.5171677940669449E-3</v>
      </c>
      <c r="K13" s="45">
        <f t="shared" si="2"/>
        <v>0.18295708260977425</v>
      </c>
      <c r="L13" s="46">
        <f t="shared" si="3"/>
        <v>-4.6358683516335999E-2</v>
      </c>
    </row>
    <row r="14" spans="1:12" s="55" customFormat="1" ht="24.9" customHeight="1">
      <c r="A14" s="14">
        <v>6</v>
      </c>
      <c r="B14" s="21" t="s">
        <v>34</v>
      </c>
      <c r="C14" s="47">
        <v>678</v>
      </c>
      <c r="D14" s="48">
        <v>3052</v>
      </c>
      <c r="E14" s="60">
        <v>753</v>
      </c>
      <c r="F14" s="60">
        <v>3590.6200000000003</v>
      </c>
      <c r="G14" s="60">
        <v>747</v>
      </c>
      <c r="H14" s="60">
        <v>3580.6200000000003</v>
      </c>
      <c r="I14" s="44">
        <f t="shared" si="0"/>
        <v>-7.9681274900398405E-3</v>
      </c>
      <c r="J14" s="44">
        <f t="shared" si="1"/>
        <v>-2.7850343394734056E-3</v>
      </c>
      <c r="K14" s="45">
        <f t="shared" si="2"/>
        <v>0.10176991150442478</v>
      </c>
      <c r="L14" s="46">
        <f t="shared" si="3"/>
        <v>0.17320445609436447</v>
      </c>
    </row>
    <row r="15" spans="1:12" ht="24.9" customHeight="1">
      <c r="A15" s="14">
        <v>7</v>
      </c>
      <c r="B15" s="21" t="s">
        <v>35</v>
      </c>
      <c r="C15" s="49">
        <v>67878</v>
      </c>
      <c r="D15" s="50">
        <v>363166</v>
      </c>
      <c r="E15" s="50">
        <v>75781</v>
      </c>
      <c r="F15" s="50">
        <v>345028</v>
      </c>
      <c r="G15" s="50">
        <v>80457</v>
      </c>
      <c r="H15" s="50">
        <v>362515.42023170006</v>
      </c>
      <c r="I15" s="44">
        <f t="shared" si="0"/>
        <v>6.1704121085760281E-2</v>
      </c>
      <c r="J15" s="44">
        <f t="shared" si="1"/>
        <v>5.0684061095621402E-2</v>
      </c>
      <c r="K15" s="45">
        <f t="shared" si="2"/>
        <v>0.18531777600990013</v>
      </c>
      <c r="L15" s="46">
        <f t="shared" si="3"/>
        <v>-1.7914115536695066E-3</v>
      </c>
    </row>
    <row r="16" spans="1:12" s="55" customFormat="1" ht="24.9" customHeight="1">
      <c r="A16" s="14">
        <v>8</v>
      </c>
      <c r="B16" s="21" t="s">
        <v>36</v>
      </c>
      <c r="C16" s="41">
        <v>28330</v>
      </c>
      <c r="D16" s="42">
        <v>76337</v>
      </c>
      <c r="E16" s="42">
        <v>24511</v>
      </c>
      <c r="F16" s="42">
        <v>95866.89</v>
      </c>
      <c r="G16" s="42">
        <v>22008</v>
      </c>
      <c r="H16" s="42">
        <v>74928.710000000006</v>
      </c>
      <c r="I16" s="44">
        <f t="shared" si="0"/>
        <v>-0.1021174166700665</v>
      </c>
      <c r="J16" s="44">
        <f t="shared" si="1"/>
        <v>-0.21840887922827154</v>
      </c>
      <c r="K16" s="45">
        <f t="shared" si="2"/>
        <v>-0.22315566537239676</v>
      </c>
      <c r="L16" s="46">
        <f t="shared" si="3"/>
        <v>-1.8448327809581114E-2</v>
      </c>
    </row>
    <row r="17" spans="1:12" ht="24.9" customHeight="1">
      <c r="A17" s="14">
        <v>9</v>
      </c>
      <c r="B17" s="21" t="s">
        <v>37</v>
      </c>
      <c r="C17" s="41">
        <v>21128</v>
      </c>
      <c r="D17" s="42">
        <v>145320</v>
      </c>
      <c r="E17" s="42">
        <v>18591</v>
      </c>
      <c r="F17" s="42">
        <v>147076</v>
      </c>
      <c r="G17" s="42">
        <v>19053</v>
      </c>
      <c r="H17" s="42">
        <v>145947</v>
      </c>
      <c r="I17" s="44">
        <f t="shared" si="0"/>
        <v>2.4850734226238503E-2</v>
      </c>
      <c r="J17" s="44">
        <f t="shared" si="1"/>
        <v>-7.6763034077619733E-3</v>
      </c>
      <c r="K17" s="45">
        <f t="shared" si="2"/>
        <v>-9.8210904960242332E-2</v>
      </c>
      <c r="L17" s="46">
        <f t="shared" si="3"/>
        <v>4.3146160198183322E-3</v>
      </c>
    </row>
    <row r="18" spans="1:12" ht="24.9" customHeight="1">
      <c r="A18" s="14">
        <v>10</v>
      </c>
      <c r="B18" s="21" t="s">
        <v>38</v>
      </c>
      <c r="C18" s="41">
        <v>7975</v>
      </c>
      <c r="D18" s="42">
        <v>148996</v>
      </c>
      <c r="E18" s="42">
        <v>8636</v>
      </c>
      <c r="F18" s="42">
        <v>169079</v>
      </c>
      <c r="G18" s="42">
        <v>8636</v>
      </c>
      <c r="H18" s="42">
        <v>169078.65119999999</v>
      </c>
      <c r="I18" s="44">
        <f t="shared" si="0"/>
        <v>0</v>
      </c>
      <c r="J18" s="44">
        <f t="shared" si="1"/>
        <v>-2.0629409921222118E-6</v>
      </c>
      <c r="K18" s="45">
        <f t="shared" si="2"/>
        <v>8.2884012539184954E-2</v>
      </c>
      <c r="L18" s="46">
        <f t="shared" si="3"/>
        <v>0.1347865123895943</v>
      </c>
    </row>
    <row r="19" spans="1:12" s="55" customFormat="1" ht="24.9" customHeight="1">
      <c r="A19" s="14">
        <v>11</v>
      </c>
      <c r="B19" s="21" t="s">
        <v>39</v>
      </c>
      <c r="C19" s="47">
        <v>225385</v>
      </c>
      <c r="D19" s="48">
        <v>632078</v>
      </c>
      <c r="E19" s="50">
        <v>234748</v>
      </c>
      <c r="F19" s="50">
        <v>615514.6030352005</v>
      </c>
      <c r="G19" s="50">
        <v>244801</v>
      </c>
      <c r="H19" s="50">
        <v>622065.65252029884</v>
      </c>
      <c r="I19" s="44">
        <f t="shared" si="0"/>
        <v>4.282464600337383E-2</v>
      </c>
      <c r="J19" s="44">
        <f t="shared" si="1"/>
        <v>1.0643207249339122E-2</v>
      </c>
      <c r="K19" s="45">
        <f t="shared" si="2"/>
        <v>8.6145928078621023E-2</v>
      </c>
      <c r="L19" s="46">
        <f t="shared" si="3"/>
        <v>-1.5840366979551827E-2</v>
      </c>
    </row>
    <row r="20" spans="1:12" ht="24.9" customHeight="1" thickBot="1">
      <c r="A20" s="15">
        <v>12</v>
      </c>
      <c r="B20" s="22" t="s">
        <v>40</v>
      </c>
      <c r="C20" s="51">
        <v>50378</v>
      </c>
      <c r="D20" s="52">
        <v>240992</v>
      </c>
      <c r="E20" s="52">
        <v>50205</v>
      </c>
      <c r="F20" s="52">
        <v>261109.20304650004</v>
      </c>
      <c r="G20" s="52">
        <v>53086</v>
      </c>
      <c r="H20" s="52">
        <v>278392.10759969999</v>
      </c>
      <c r="I20" s="44">
        <f t="shared" si="0"/>
        <v>5.7384722637187531E-2</v>
      </c>
      <c r="J20" s="44">
        <f t="shared" si="1"/>
        <v>6.6190330909638953E-2</v>
      </c>
      <c r="K20" s="53">
        <f t="shared" si="2"/>
        <v>5.3753622613045379E-2</v>
      </c>
      <c r="L20" s="73">
        <f t="shared" si="3"/>
        <v>0.15519232007577008</v>
      </c>
    </row>
    <row r="21" spans="1:12" s="16" customFormat="1" ht="24.9" customHeight="1" thickBot="1">
      <c r="A21" s="61"/>
      <c r="B21" s="62" t="s">
        <v>7</v>
      </c>
      <c r="C21" s="63">
        <f t="shared" ref="C21:H21" si="4">SUM(C9:C20)</f>
        <v>1068294</v>
      </c>
      <c r="D21" s="63">
        <f t="shared" si="4"/>
        <v>4178309</v>
      </c>
      <c r="E21" s="64">
        <f t="shared" si="4"/>
        <v>1067171</v>
      </c>
      <c r="F21" s="64">
        <f t="shared" si="4"/>
        <v>4208242.2104128003</v>
      </c>
      <c r="G21" s="64">
        <f t="shared" si="4"/>
        <v>1083313</v>
      </c>
      <c r="H21" s="64">
        <f t="shared" si="4"/>
        <v>4218192.471837</v>
      </c>
      <c r="I21" s="65">
        <f t="shared" si="0"/>
        <v>1.5125973250772369E-2</v>
      </c>
      <c r="J21" s="38">
        <f t="shared" si="1"/>
        <v>2.364469754040993E-3</v>
      </c>
      <c r="K21" s="78">
        <f t="shared" si="2"/>
        <v>1.4058863945692852E-2</v>
      </c>
      <c r="L21" s="77">
        <f t="shared" si="3"/>
        <v>9.5453619722715554E-3</v>
      </c>
    </row>
    <row r="22" spans="1:12" ht="24.9" customHeight="1">
      <c r="A22" s="1" t="s">
        <v>8</v>
      </c>
      <c r="B22" s="23" t="s">
        <v>9</v>
      </c>
      <c r="E22" s="27"/>
      <c r="F22" s="57"/>
      <c r="G22" s="27"/>
      <c r="H22" s="57"/>
      <c r="I22" s="27"/>
      <c r="J22" s="27"/>
      <c r="K22" s="29"/>
      <c r="L22" s="30"/>
    </row>
    <row r="23" spans="1:12" s="55" customFormat="1" ht="24.9" customHeight="1">
      <c r="A23" s="14">
        <v>13</v>
      </c>
      <c r="B23" s="21" t="s">
        <v>10</v>
      </c>
      <c r="C23" s="28">
        <v>31561</v>
      </c>
      <c r="D23" s="57">
        <v>113763</v>
      </c>
      <c r="E23" s="50">
        <v>18087</v>
      </c>
      <c r="F23" s="50">
        <v>90444.663627199989</v>
      </c>
      <c r="G23" s="50">
        <v>19185</v>
      </c>
      <c r="H23" s="50">
        <v>97407.403732800027</v>
      </c>
      <c r="I23" s="44">
        <f t="shared" si="0"/>
        <v>6.0706584839940292E-2</v>
      </c>
      <c r="J23" s="44">
        <f t="shared" si="1"/>
        <v>7.6983426399809068E-2</v>
      </c>
      <c r="K23" s="53">
        <f>(G23-C23)/C23</f>
        <v>-0.39212952694781533</v>
      </c>
      <c r="L23" s="53">
        <f>(H23-D23)/D23</f>
        <v>-0.14376903094327659</v>
      </c>
    </row>
    <row r="24" spans="1:12" s="55" customFormat="1" ht="24.9" customHeight="1">
      <c r="A24" s="14">
        <v>14</v>
      </c>
      <c r="B24" s="21" t="s">
        <v>11</v>
      </c>
      <c r="C24" s="47">
        <v>184</v>
      </c>
      <c r="D24" s="48">
        <v>2086</v>
      </c>
      <c r="E24" s="42">
        <v>162</v>
      </c>
      <c r="F24" s="42">
        <v>3913.5830128000002</v>
      </c>
      <c r="G24" s="42">
        <v>165</v>
      </c>
      <c r="H24" s="42">
        <v>3774.4969268999998</v>
      </c>
      <c r="I24" s="44">
        <f t="shared" si="0"/>
        <v>1.8518518518518517E-2</v>
      </c>
      <c r="J24" s="44">
        <f t="shared" si="1"/>
        <v>-3.5539321753262181E-2</v>
      </c>
      <c r="K24" s="53">
        <f t="shared" ref="K24:K38" si="5">(G24-C24)/C24</f>
        <v>-0.10326086956521739</v>
      </c>
      <c r="L24" s="53">
        <f t="shared" ref="L24:L38" si="6">(H24-D24)/D24</f>
        <v>0.80944243859060394</v>
      </c>
    </row>
    <row r="25" spans="1:12" s="55" customFormat="1" ht="24.9" customHeight="1">
      <c r="A25" s="14">
        <v>15</v>
      </c>
      <c r="B25" s="21" t="s">
        <v>12</v>
      </c>
      <c r="C25" s="41">
        <v>284062</v>
      </c>
      <c r="D25" s="42">
        <v>1052385</v>
      </c>
      <c r="E25" s="42">
        <v>286415</v>
      </c>
      <c r="F25" s="42">
        <v>1157476.7492721002</v>
      </c>
      <c r="G25" s="42">
        <v>282023</v>
      </c>
      <c r="H25" s="42">
        <v>1143200.1936856001</v>
      </c>
      <c r="I25" s="44">
        <f t="shared" si="0"/>
        <v>-1.5334392402632544E-2</v>
      </c>
      <c r="J25" s="44">
        <f t="shared" si="1"/>
        <v>-1.233420506759912E-2</v>
      </c>
      <c r="K25" s="53">
        <f t="shared" si="5"/>
        <v>-7.1780104343417989E-3</v>
      </c>
      <c r="L25" s="53">
        <f t="shared" si="6"/>
        <v>8.6294648522736522E-2</v>
      </c>
    </row>
    <row r="26" spans="1:12" ht="24.9" customHeight="1">
      <c r="A26" s="14">
        <v>16</v>
      </c>
      <c r="B26" s="21" t="s">
        <v>13</v>
      </c>
      <c r="C26" s="41">
        <v>73850</v>
      </c>
      <c r="D26" s="42">
        <v>301772</v>
      </c>
      <c r="E26" s="50">
        <v>75223</v>
      </c>
      <c r="F26" s="50">
        <v>317782.75048919994</v>
      </c>
      <c r="G26" s="50">
        <v>76459</v>
      </c>
      <c r="H26" s="50">
        <v>332208.04249705985</v>
      </c>
      <c r="I26" s="44">
        <f t="shared" si="0"/>
        <v>1.6431144729670447E-2</v>
      </c>
      <c r="J26" s="44">
        <f t="shared" si="1"/>
        <v>4.5393565212880127E-2</v>
      </c>
      <c r="K26" s="53">
        <f t="shared" si="5"/>
        <v>3.5328368314150302E-2</v>
      </c>
      <c r="L26" s="53">
        <f t="shared" si="6"/>
        <v>0.10085774192787884</v>
      </c>
    </row>
    <row r="27" spans="1:12" s="55" customFormat="1" ht="24.9" customHeight="1">
      <c r="A27" s="14">
        <v>17</v>
      </c>
      <c r="B27" s="21" t="s">
        <v>14</v>
      </c>
      <c r="C27" s="47">
        <v>9562</v>
      </c>
      <c r="D27" s="48">
        <v>208803</v>
      </c>
      <c r="E27" s="50">
        <v>9211</v>
      </c>
      <c r="F27" s="50">
        <v>191969.05948128804</v>
      </c>
      <c r="G27" s="50">
        <v>9080</v>
      </c>
      <c r="H27" s="50">
        <v>186515.55999999997</v>
      </c>
      <c r="I27" s="44">
        <f t="shared" si="0"/>
        <v>-1.4222125719248725E-2</v>
      </c>
      <c r="J27" s="44">
        <f t="shared" si="1"/>
        <v>-2.8408221074915717E-2</v>
      </c>
      <c r="K27" s="53">
        <f t="shared" si="5"/>
        <v>-5.0407864463501359E-2</v>
      </c>
      <c r="L27" s="53">
        <f t="shared" si="6"/>
        <v>-0.10673907941935715</v>
      </c>
    </row>
    <row r="28" spans="1:12" ht="24.9" customHeight="1">
      <c r="A28" s="14">
        <v>18</v>
      </c>
      <c r="B28" s="21" t="s">
        <v>15</v>
      </c>
      <c r="C28" s="47">
        <v>58168</v>
      </c>
      <c r="D28" s="48">
        <v>25192</v>
      </c>
      <c r="E28" s="50">
        <v>48915</v>
      </c>
      <c r="F28" s="50">
        <v>28282.915073299981</v>
      </c>
      <c r="G28" s="50">
        <v>52352</v>
      </c>
      <c r="H28" s="50">
        <v>36227.179708699994</v>
      </c>
      <c r="I28" s="44">
        <f t="shared" si="0"/>
        <v>7.0264744965756923E-2</v>
      </c>
      <c r="J28" s="44">
        <f t="shared" si="1"/>
        <v>0.28088563766539276</v>
      </c>
      <c r="K28" s="53">
        <f t="shared" si="5"/>
        <v>-9.9986246733599224E-2</v>
      </c>
      <c r="L28" s="53">
        <f t="shared" si="6"/>
        <v>0.43804301796999023</v>
      </c>
    </row>
    <row r="29" spans="1:12" ht="24.9" customHeight="1">
      <c r="A29" s="14">
        <v>19</v>
      </c>
      <c r="B29" s="21" t="s">
        <v>16</v>
      </c>
      <c r="C29" s="47">
        <v>18525</v>
      </c>
      <c r="D29" s="48">
        <v>27876</v>
      </c>
      <c r="E29" s="42">
        <v>10207</v>
      </c>
      <c r="F29" s="42">
        <v>15260.11</v>
      </c>
      <c r="G29" s="42">
        <v>20263</v>
      </c>
      <c r="H29" s="42">
        <v>32567.689999999995</v>
      </c>
      <c r="I29" s="44">
        <f t="shared" si="0"/>
        <v>0.98520623101792892</v>
      </c>
      <c r="J29" s="44">
        <f t="shared" si="1"/>
        <v>1.1341713788432715</v>
      </c>
      <c r="K29" s="53">
        <f t="shared" si="5"/>
        <v>9.3819163292847507E-2</v>
      </c>
      <c r="L29" s="53">
        <f t="shared" si="6"/>
        <v>0.16830571100588301</v>
      </c>
    </row>
    <row r="30" spans="1:12" s="55" customFormat="1" ht="24.9" customHeight="1">
      <c r="A30" s="14">
        <v>20</v>
      </c>
      <c r="B30" s="21" t="s">
        <v>17</v>
      </c>
      <c r="C30" s="41">
        <v>12686</v>
      </c>
      <c r="D30" s="42">
        <v>88585</v>
      </c>
      <c r="E30" s="50">
        <v>231539</v>
      </c>
      <c r="F30" s="50">
        <v>111620.91123720986</v>
      </c>
      <c r="G30" s="50">
        <v>247410</v>
      </c>
      <c r="H30" s="50">
        <v>115201.85843287886</v>
      </c>
      <c r="I30" s="44">
        <f t="shared" si="0"/>
        <v>6.8545687767503527E-2</v>
      </c>
      <c r="J30" s="44">
        <f t="shared" si="1"/>
        <v>3.2081329170113908E-2</v>
      </c>
      <c r="K30" s="53">
        <f t="shared" si="5"/>
        <v>18.502601292763675</v>
      </c>
      <c r="L30" s="53">
        <f t="shared" si="6"/>
        <v>0.3004668785107959</v>
      </c>
    </row>
    <row r="31" spans="1:12" s="55" customFormat="1" ht="24.9" customHeight="1">
      <c r="A31" s="14">
        <v>21</v>
      </c>
      <c r="B31" s="22" t="s">
        <v>18</v>
      </c>
      <c r="C31" s="47">
        <v>50102</v>
      </c>
      <c r="D31" s="48">
        <v>370262</v>
      </c>
      <c r="E31" s="42">
        <v>57900</v>
      </c>
      <c r="F31" s="42">
        <v>409858.79113989999</v>
      </c>
      <c r="G31" s="42">
        <v>60126</v>
      </c>
      <c r="H31" s="42">
        <v>425307.64365410001</v>
      </c>
      <c r="I31" s="44">
        <f t="shared" si="0"/>
        <v>3.8445595854922278E-2</v>
      </c>
      <c r="J31" s="44">
        <f t="shared" si="1"/>
        <v>3.7693110037322008E-2</v>
      </c>
      <c r="K31" s="53">
        <f t="shared" si="5"/>
        <v>0.2000718534190252</v>
      </c>
      <c r="L31" s="53">
        <f t="shared" si="6"/>
        <v>0.14866673775353673</v>
      </c>
    </row>
    <row r="32" spans="1:12" ht="24.6" customHeight="1">
      <c r="A32" s="14">
        <v>22</v>
      </c>
      <c r="B32" s="21" t="s">
        <v>41</v>
      </c>
      <c r="C32" s="41">
        <v>7644</v>
      </c>
      <c r="D32" s="42">
        <v>1887</v>
      </c>
      <c r="E32" s="50">
        <v>5527</v>
      </c>
      <c r="F32" s="50">
        <v>2548.3000000000002</v>
      </c>
      <c r="G32" s="50">
        <v>1005</v>
      </c>
      <c r="H32" s="50">
        <v>646</v>
      </c>
      <c r="I32" s="44">
        <f t="shared" si="0"/>
        <v>-0.81816537000180933</v>
      </c>
      <c r="J32" s="44">
        <f t="shared" si="1"/>
        <v>-0.74649766511007343</v>
      </c>
      <c r="K32" s="53">
        <f t="shared" si="5"/>
        <v>-0.86852433281004715</v>
      </c>
      <c r="L32" s="53">
        <f t="shared" si="6"/>
        <v>-0.65765765765765771</v>
      </c>
    </row>
    <row r="33" spans="1:12" ht="24.6" customHeight="1">
      <c r="A33" s="14">
        <v>23</v>
      </c>
      <c r="B33" s="21" t="s">
        <v>53</v>
      </c>
      <c r="E33" s="50">
        <v>83805</v>
      </c>
      <c r="F33" s="50">
        <v>15781.904264200008</v>
      </c>
      <c r="G33" s="50">
        <v>81116</v>
      </c>
      <c r="H33" s="50">
        <v>14951.07</v>
      </c>
      <c r="I33" s="44">
        <v>0</v>
      </c>
      <c r="J33" s="44">
        <v>0</v>
      </c>
      <c r="K33" s="53">
        <v>0</v>
      </c>
      <c r="L33" s="53">
        <v>0</v>
      </c>
    </row>
    <row r="34" spans="1:12" ht="24.9" customHeight="1">
      <c r="A34" s="14">
        <v>24</v>
      </c>
      <c r="B34" s="21" t="s">
        <v>42</v>
      </c>
      <c r="C34" s="47">
        <v>6248</v>
      </c>
      <c r="D34" s="47">
        <v>22803</v>
      </c>
      <c r="E34" s="42">
        <v>8454</v>
      </c>
      <c r="F34" s="42">
        <v>31128.410772240335</v>
      </c>
      <c r="G34" s="42">
        <v>9104</v>
      </c>
      <c r="H34" s="42">
        <v>34495.389937783802</v>
      </c>
      <c r="I34" s="44">
        <f t="shared" si="0"/>
        <v>7.6886680861130832E-2</v>
      </c>
      <c r="J34" s="44">
        <f t="shared" si="1"/>
        <v>0.10816418448660634</v>
      </c>
      <c r="K34" s="53">
        <f t="shared" si="5"/>
        <v>0.45710627400768244</v>
      </c>
      <c r="L34" s="53">
        <f t="shared" si="6"/>
        <v>0.51275665209769783</v>
      </c>
    </row>
    <row r="35" spans="1:12" ht="24.9" customHeight="1">
      <c r="A35" s="14">
        <v>25</v>
      </c>
      <c r="B35" s="21" t="s">
        <v>43</v>
      </c>
      <c r="C35" s="47">
        <v>15020</v>
      </c>
      <c r="D35" s="48">
        <v>128636</v>
      </c>
      <c r="E35" s="50">
        <v>17638</v>
      </c>
      <c r="F35" s="50">
        <v>151742.7296703998</v>
      </c>
      <c r="G35" s="50">
        <v>17902</v>
      </c>
      <c r="H35" s="50">
        <v>144129.26532399992</v>
      </c>
      <c r="I35" s="44">
        <f t="shared" si="0"/>
        <v>1.4967683410817553E-2</v>
      </c>
      <c r="J35" s="44">
        <f t="shared" si="1"/>
        <v>-5.0173503290319589E-2</v>
      </c>
      <c r="K35" s="53">
        <f t="shared" si="5"/>
        <v>0.19187749667110518</v>
      </c>
      <c r="L35" s="53">
        <f t="shared" si="6"/>
        <v>0.12044268574893435</v>
      </c>
    </row>
    <row r="36" spans="1:12" s="55" customFormat="1" ht="24.9" customHeight="1">
      <c r="A36" s="14">
        <v>26</v>
      </c>
      <c r="B36" s="21" t="s">
        <v>44</v>
      </c>
      <c r="C36" s="47">
        <v>68379</v>
      </c>
      <c r="D36" s="48">
        <v>15320</v>
      </c>
      <c r="E36" s="42">
        <v>53048</v>
      </c>
      <c r="F36" s="42">
        <v>12161.404101199998</v>
      </c>
      <c r="G36" s="42">
        <v>54311</v>
      </c>
      <c r="H36" s="42">
        <v>14711.868136499997</v>
      </c>
      <c r="I36" s="44">
        <f t="shared" si="0"/>
        <v>2.3808626149901976E-2</v>
      </c>
      <c r="J36" s="44">
        <f t="shared" si="1"/>
        <v>0.20971789228254809</v>
      </c>
      <c r="K36" s="53">
        <f t="shared" si="5"/>
        <v>-0.20573567908275933</v>
      </c>
      <c r="L36" s="53">
        <f t="shared" si="6"/>
        <v>-3.9695291351175097E-2</v>
      </c>
    </row>
    <row r="37" spans="1:12" ht="24.6" customHeight="1" thickBot="1">
      <c r="A37" s="15">
        <v>27</v>
      </c>
      <c r="B37" s="22" t="s">
        <v>45</v>
      </c>
      <c r="C37" s="51">
        <v>7109</v>
      </c>
      <c r="D37" s="52">
        <v>2747</v>
      </c>
      <c r="E37" s="54">
        <v>9499</v>
      </c>
      <c r="F37" s="54">
        <v>3263.0466299999998</v>
      </c>
      <c r="G37" s="54">
        <v>9364</v>
      </c>
      <c r="H37" s="54">
        <v>3232.5994880999983</v>
      </c>
      <c r="I37" s="72">
        <f t="shared" si="0"/>
        <v>-1.4212022318138751E-2</v>
      </c>
      <c r="J37" s="72">
        <f t="shared" si="1"/>
        <v>-9.3308939014461762E-3</v>
      </c>
      <c r="K37" s="53">
        <f t="shared" si="5"/>
        <v>0.31720354480236318</v>
      </c>
      <c r="L37" s="53">
        <f t="shared" si="6"/>
        <v>0.17677447692027606</v>
      </c>
    </row>
    <row r="38" spans="1:12" s="16" customFormat="1" ht="24.9" customHeight="1" thickBot="1">
      <c r="A38" s="61"/>
      <c r="B38" s="62" t="s">
        <v>7</v>
      </c>
      <c r="C38" s="63">
        <v>643100</v>
      </c>
      <c r="D38" s="63">
        <v>2362117</v>
      </c>
      <c r="E38" s="56">
        <f t="shared" ref="E38:H38" si="7">SUM(E23:E37)</f>
        <v>915630</v>
      </c>
      <c r="F38" s="56">
        <f t="shared" si="7"/>
        <v>2543235.328771038</v>
      </c>
      <c r="G38" s="56">
        <f t="shared" si="7"/>
        <v>939865</v>
      </c>
      <c r="H38" s="56">
        <f t="shared" si="7"/>
        <v>2584576.2615244221</v>
      </c>
      <c r="I38" s="37">
        <f t="shared" si="0"/>
        <v>2.6468114849884778E-2</v>
      </c>
      <c r="J38" s="38">
        <f t="shared" si="1"/>
        <v>1.6255252624758559E-2</v>
      </c>
      <c r="K38" s="76">
        <f t="shared" si="5"/>
        <v>0.46146011506764112</v>
      </c>
      <c r="L38" s="77">
        <f t="shared" si="6"/>
        <v>9.4177918165959648E-2</v>
      </c>
    </row>
    <row r="39" spans="1:12" ht="24.9" customHeight="1">
      <c r="A39" s="1" t="s">
        <v>19</v>
      </c>
      <c r="B39" s="24" t="s">
        <v>20</v>
      </c>
      <c r="C39" s="31"/>
      <c r="D39" s="66"/>
      <c r="E39" s="58"/>
      <c r="F39" s="58"/>
      <c r="G39" s="58"/>
      <c r="H39" s="58"/>
      <c r="I39" s="74"/>
      <c r="J39" s="74"/>
      <c r="K39" s="29"/>
      <c r="L39" s="30"/>
    </row>
    <row r="40" spans="1:12" s="55" customFormat="1" ht="24.9" customHeight="1" thickBot="1">
      <c r="A40" s="15">
        <v>28</v>
      </c>
      <c r="B40" s="22" t="s">
        <v>21</v>
      </c>
      <c r="C40" s="51">
        <v>239405</v>
      </c>
      <c r="D40" s="52">
        <v>577890</v>
      </c>
      <c r="E40" s="52">
        <v>260708</v>
      </c>
      <c r="F40" s="52">
        <v>648740.97337390005</v>
      </c>
      <c r="G40" s="52">
        <v>260231</v>
      </c>
      <c r="H40" s="52">
        <v>660436</v>
      </c>
      <c r="I40" s="72">
        <f t="shared" si="0"/>
        <v>-1.8296331527993003E-3</v>
      </c>
      <c r="J40" s="72">
        <f t="shared" si="1"/>
        <v>1.8027266823117019E-2</v>
      </c>
      <c r="K40" s="53">
        <f>(G40-C40)/C40</f>
        <v>8.6990664355381053E-2</v>
      </c>
      <c r="L40" s="73">
        <f>(H40-D40)/D40</f>
        <v>0.14284033293533371</v>
      </c>
    </row>
    <row r="41" spans="1:12" s="16" customFormat="1" ht="24.9" customHeight="1" thickBot="1">
      <c r="A41" s="67"/>
      <c r="B41" s="68" t="s">
        <v>7</v>
      </c>
      <c r="C41" s="63">
        <f>C40</f>
        <v>239405</v>
      </c>
      <c r="D41" s="63">
        <f>D40</f>
        <v>577890</v>
      </c>
      <c r="E41" s="79">
        <v>260708</v>
      </c>
      <c r="F41" s="79">
        <v>648740.97337390005</v>
      </c>
      <c r="G41" s="79">
        <f>G40</f>
        <v>260231</v>
      </c>
      <c r="H41" s="79">
        <f>H40</f>
        <v>660436</v>
      </c>
      <c r="I41" s="75">
        <f t="shared" si="0"/>
        <v>-1.8296331527993003E-3</v>
      </c>
      <c r="J41" s="75">
        <f t="shared" si="1"/>
        <v>1.8027266823117019E-2</v>
      </c>
      <c r="K41" s="76">
        <f>(G41-C41)/C41</f>
        <v>8.6990664355381053E-2</v>
      </c>
      <c r="L41" s="77">
        <f>(H41-D41)/D41</f>
        <v>0.14284033293533371</v>
      </c>
    </row>
    <row r="42" spans="1:12" ht="24.9" customHeight="1">
      <c r="A42" s="1" t="s">
        <v>22</v>
      </c>
      <c r="B42" s="25" t="s">
        <v>23</v>
      </c>
      <c r="C42" s="31"/>
      <c r="D42" s="66"/>
      <c r="E42" s="58"/>
      <c r="F42" s="58"/>
      <c r="G42" s="58"/>
      <c r="H42" s="58"/>
      <c r="I42" s="74"/>
      <c r="J42" s="74"/>
      <c r="K42" s="29"/>
      <c r="L42" s="30"/>
    </row>
    <row r="43" spans="1:12" ht="24.6" customHeight="1" thickBot="1">
      <c r="A43" s="15">
        <v>29</v>
      </c>
      <c r="B43" s="22" t="s">
        <v>46</v>
      </c>
      <c r="C43" s="51">
        <v>1106330</v>
      </c>
      <c r="D43" s="52">
        <v>830699</v>
      </c>
      <c r="E43" s="52">
        <v>1035364</v>
      </c>
      <c r="F43" s="52">
        <v>845402.53764650004</v>
      </c>
      <c r="G43" s="52">
        <v>1059941</v>
      </c>
      <c r="H43" s="52">
        <v>854628.1399999999</v>
      </c>
      <c r="I43" s="72">
        <f t="shared" si="0"/>
        <v>2.3737545442955327E-2</v>
      </c>
      <c r="J43" s="72">
        <f t="shared" si="1"/>
        <v>1.0912674072617324E-2</v>
      </c>
      <c r="K43" s="53">
        <f>(G43-C43)/C43</f>
        <v>-4.1930527057930274E-2</v>
      </c>
      <c r="L43" s="73">
        <f>(H43-D43)/D43</f>
        <v>2.8806029620837267E-2</v>
      </c>
    </row>
    <row r="44" spans="1:12" s="16" customFormat="1" ht="24.9" customHeight="1" thickBot="1">
      <c r="A44" s="67"/>
      <c r="B44" s="68" t="s">
        <v>7</v>
      </c>
      <c r="C44" s="63">
        <f>C43</f>
        <v>1106330</v>
      </c>
      <c r="D44" s="63">
        <f>D43</f>
        <v>830699</v>
      </c>
      <c r="E44" s="79">
        <v>1035364</v>
      </c>
      <c r="F44" s="79">
        <v>845402.53764650004</v>
      </c>
      <c r="G44" s="79">
        <f>G43</f>
        <v>1059941</v>
      </c>
      <c r="H44" s="79">
        <f>H43</f>
        <v>854628.1399999999</v>
      </c>
      <c r="I44" s="37">
        <f t="shared" si="0"/>
        <v>2.3737545442955327E-2</v>
      </c>
      <c r="J44" s="38">
        <f t="shared" si="1"/>
        <v>1.0912674072617324E-2</v>
      </c>
      <c r="K44" s="37">
        <f>(G44-C44)/C44</f>
        <v>-4.1930527057930274E-2</v>
      </c>
      <c r="L44" s="38">
        <f>(H44-D44)/D44</f>
        <v>2.8806029620837267E-2</v>
      </c>
    </row>
    <row r="45" spans="1:12" ht="24.9" customHeight="1" thickBot="1">
      <c r="A45" s="3"/>
      <c r="B45" s="26" t="s">
        <v>24</v>
      </c>
      <c r="C45" s="32"/>
      <c r="D45" s="66"/>
      <c r="E45" s="59"/>
      <c r="F45" s="59"/>
      <c r="G45" s="59"/>
      <c r="H45" s="59"/>
      <c r="I45" s="74"/>
      <c r="J45" s="74"/>
      <c r="K45" s="33"/>
      <c r="L45" s="34"/>
    </row>
    <row r="46" spans="1:12" s="16" customFormat="1" ht="24.9" customHeight="1" thickBot="1">
      <c r="A46" s="67"/>
      <c r="B46" s="68" t="s">
        <v>25</v>
      </c>
      <c r="C46" s="63">
        <f>C21+C38</f>
        <v>1711394</v>
      </c>
      <c r="D46" s="56">
        <f>D21+D38</f>
        <v>6540426</v>
      </c>
      <c r="E46" s="56">
        <f>E38+E21</f>
        <v>1982801</v>
      </c>
      <c r="F46" s="56">
        <f>F38+F21</f>
        <v>6751477.5391838383</v>
      </c>
      <c r="G46" s="56">
        <f>G38+G21</f>
        <v>2023178</v>
      </c>
      <c r="H46" s="56">
        <f>H38+H21</f>
        <v>6802768.7333614221</v>
      </c>
      <c r="I46" s="37">
        <f t="shared" si="0"/>
        <v>2.0363616923735665E-2</v>
      </c>
      <c r="J46" s="38">
        <f t="shared" si="1"/>
        <v>7.5970324836160527E-3</v>
      </c>
      <c r="K46" s="37">
        <f t="shared" ref="K46:L50" si="8">(G46-C46)/C46</f>
        <v>0.18218130950558434</v>
      </c>
      <c r="L46" s="38">
        <f t="shared" si="8"/>
        <v>4.0110955060331251E-2</v>
      </c>
    </row>
    <row r="47" spans="1:12" ht="24.9" customHeight="1" thickBot="1">
      <c r="A47" s="3"/>
      <c r="B47" s="26" t="s">
        <v>26</v>
      </c>
      <c r="C47" s="35">
        <f>C41</f>
        <v>239405</v>
      </c>
      <c r="D47" s="36">
        <f t="shared" ref="D47" si="9">D41</f>
        <v>577890</v>
      </c>
      <c r="E47" s="36">
        <f>E40</f>
        <v>260708</v>
      </c>
      <c r="F47" s="36">
        <f>F40</f>
        <v>648740.97337390005</v>
      </c>
      <c r="G47" s="36">
        <f>G40</f>
        <v>260231</v>
      </c>
      <c r="H47" s="36">
        <f>H40</f>
        <v>660436</v>
      </c>
      <c r="I47" s="37">
        <f t="shared" si="0"/>
        <v>-1.8296331527993003E-3</v>
      </c>
      <c r="J47" s="38">
        <f t="shared" si="1"/>
        <v>1.8027266823117019E-2</v>
      </c>
      <c r="K47" s="39">
        <f t="shared" si="8"/>
        <v>8.6990664355381053E-2</v>
      </c>
      <c r="L47" s="40">
        <f t="shared" si="8"/>
        <v>0.14284033293533371</v>
      </c>
    </row>
    <row r="48" spans="1:12" s="13" customFormat="1" ht="24.9" customHeight="1" thickBot="1">
      <c r="A48" s="70"/>
      <c r="B48" s="68" t="s">
        <v>27</v>
      </c>
      <c r="C48" s="63">
        <f t="shared" ref="C48:D48" si="10">C46+C47</f>
        <v>1950799</v>
      </c>
      <c r="D48" s="56">
        <f t="shared" si="10"/>
        <v>7118316</v>
      </c>
      <c r="E48" s="56">
        <f>E41+E38+E21</f>
        <v>2243509</v>
      </c>
      <c r="F48" s="56">
        <f>F41+F38+F21</f>
        <v>7400218.5125577385</v>
      </c>
      <c r="G48" s="56">
        <f>G41+G38+G21</f>
        <v>2283409</v>
      </c>
      <c r="H48" s="56">
        <f>H41+H38+H21</f>
        <v>7463204.7333614221</v>
      </c>
      <c r="I48" s="37">
        <f t="shared" si="0"/>
        <v>1.7784640043788547E-2</v>
      </c>
      <c r="J48" s="38">
        <f t="shared" si="1"/>
        <v>8.5114001291718196E-3</v>
      </c>
      <c r="K48" s="37">
        <f t="shared" si="8"/>
        <v>0.17049936974542226</v>
      </c>
      <c r="L48" s="38">
        <f t="shared" si="8"/>
        <v>4.8450888294566029E-2</v>
      </c>
    </row>
    <row r="49" spans="1:12" ht="24.9" customHeight="1" thickBot="1">
      <c r="A49" s="2"/>
      <c r="B49" s="26" t="s">
        <v>28</v>
      </c>
      <c r="C49" s="32"/>
      <c r="D49" s="69"/>
      <c r="E49" s="59"/>
      <c r="F49" s="59"/>
      <c r="G49" s="59"/>
      <c r="H49" s="59"/>
      <c r="I49" s="27"/>
      <c r="J49" s="27"/>
      <c r="K49" s="37"/>
      <c r="L49" s="38"/>
    </row>
    <row r="50" spans="1:12" s="13" customFormat="1" ht="24.9" customHeight="1" thickBot="1">
      <c r="A50" s="70"/>
      <c r="B50" s="68" t="s">
        <v>29</v>
      </c>
      <c r="C50" s="63">
        <f t="shared" ref="C50:F50" si="11">C48+C44</f>
        <v>3057129</v>
      </c>
      <c r="D50" s="56">
        <f t="shared" si="11"/>
        <v>7949015</v>
      </c>
      <c r="E50" s="56">
        <f t="shared" si="11"/>
        <v>3278873</v>
      </c>
      <c r="F50" s="56">
        <f t="shared" si="11"/>
        <v>8245621.0502042389</v>
      </c>
      <c r="G50" s="56">
        <f t="shared" ref="G50:H50" si="12">G48+G44</f>
        <v>3343350</v>
      </c>
      <c r="H50" s="56">
        <f t="shared" si="12"/>
        <v>8317832.8733614217</v>
      </c>
      <c r="I50" s="37">
        <f t="shared" si="0"/>
        <v>1.9664378583738987E-2</v>
      </c>
      <c r="J50" s="38">
        <f t="shared" si="1"/>
        <v>8.7575966343243789E-3</v>
      </c>
      <c r="K50" s="37">
        <f t="shared" si="8"/>
        <v>9.3624115959777945E-2</v>
      </c>
      <c r="L50" s="38">
        <f t="shared" si="8"/>
        <v>4.6397934003322643E-2</v>
      </c>
    </row>
    <row r="51" spans="1:12" ht="24" customHeight="1">
      <c r="A51" s="4"/>
      <c r="B51" s="4"/>
      <c r="C51" s="4"/>
      <c r="D51" s="4"/>
      <c r="I51" s="4"/>
      <c r="J51" s="4"/>
      <c r="K51" s="71" t="s">
        <v>47</v>
      </c>
      <c r="L51" s="4"/>
    </row>
    <row r="52" spans="1:12">
      <c r="A52" s="4"/>
      <c r="B52" s="4"/>
      <c r="C52" s="4"/>
      <c r="D52" s="4"/>
      <c r="I52" s="4"/>
      <c r="J52" s="4"/>
      <c r="K52" s="4"/>
      <c r="L52" s="4"/>
    </row>
  </sheetData>
  <mergeCells count="11">
    <mergeCell ref="A3:L3"/>
    <mergeCell ref="K2:L2"/>
    <mergeCell ref="A5:A7"/>
    <mergeCell ref="B5:B7"/>
    <mergeCell ref="C5:L5"/>
    <mergeCell ref="C6:D6"/>
    <mergeCell ref="G6:H6"/>
    <mergeCell ref="K6:L6"/>
    <mergeCell ref="E6:F6"/>
    <mergeCell ref="I6:J6"/>
    <mergeCell ref="K4:L4"/>
  </mergeCells>
  <pageMargins left="0.7" right="0.06" top="0.79" bottom="1.05" header="0.27" footer="0.3"/>
  <pageSetup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2022-02-15T13:06:25Z</dcterms:modified>
</cp:coreProperties>
</file>