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0" yWindow="0" windowWidth="21264" windowHeight="7680"/>
  </bookViews>
  <sheets>
    <sheet name="Sheet2" sheetId="14" r:id="rId1"/>
  </sheets>
  <definedNames>
    <definedName name="_xlnm.Print_Area" localSheetId="0">Sheet2!$A$1:$AP$40</definedName>
  </definedNames>
  <calcPr calcId="162913"/>
</workbook>
</file>

<file path=xl/calcChain.xml><?xml version="1.0" encoding="utf-8"?>
<calcChain xmlns="http://schemas.openxmlformats.org/spreadsheetml/2006/main">
  <c r="AB38" i="14" l="1"/>
  <c r="AA38" i="14"/>
  <c r="AB36" i="14"/>
  <c r="AA36" i="14"/>
  <c r="AB19" i="14"/>
  <c r="R38" i="14"/>
  <c r="Q38" i="14"/>
  <c r="R36" i="14"/>
  <c r="Q36" i="14"/>
  <c r="R19" i="14"/>
  <c r="H36" i="14"/>
  <c r="H38" i="14"/>
  <c r="G36" i="14"/>
  <c r="G38" i="14"/>
  <c r="AL21" i="14" l="1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K21" i="14"/>
  <c r="AK22" i="14"/>
  <c r="AK23" i="14"/>
  <c r="AK24" i="14"/>
  <c r="AK25" i="14"/>
  <c r="AK26" i="14"/>
  <c r="AK27" i="14"/>
  <c r="AK28" i="14"/>
  <c r="AK29" i="14"/>
  <c r="AK30" i="14"/>
  <c r="AK31" i="14"/>
  <c r="AK32" i="14"/>
  <c r="AK33" i="14"/>
  <c r="AK34" i="14"/>
  <c r="AK20" i="14"/>
  <c r="AH8" i="14" l="1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M34" i="14" l="1"/>
  <c r="AD36" i="14"/>
  <c r="AD35" i="14"/>
  <c r="AC21" i="14"/>
  <c r="AC22" i="14"/>
  <c r="AC23" i="14"/>
  <c r="AC24" i="14"/>
  <c r="AC25" i="14"/>
  <c r="AC26" i="14"/>
  <c r="AC27" i="14"/>
  <c r="AC28" i="14"/>
  <c r="AC31" i="14"/>
  <c r="AC32" i="14"/>
  <c r="AC35" i="14"/>
  <c r="AC36" i="14"/>
  <c r="T21" i="14"/>
  <c r="T22" i="14"/>
  <c r="T23" i="14"/>
  <c r="T24" i="14"/>
  <c r="T25" i="14"/>
  <c r="T26" i="14"/>
  <c r="T27" i="14"/>
  <c r="T28" i="14"/>
  <c r="T29" i="14"/>
  <c r="T31" i="14"/>
  <c r="T32" i="14"/>
  <c r="T34" i="14"/>
  <c r="T35" i="14"/>
  <c r="T36" i="14"/>
  <c r="T38" i="14"/>
  <c r="S29" i="14"/>
  <c r="S31" i="14"/>
  <c r="S32" i="14"/>
  <c r="S34" i="14"/>
  <c r="S35" i="14"/>
  <c r="S36" i="14"/>
  <c r="J35" i="14"/>
  <c r="I35" i="14"/>
  <c r="Z38" i="14" l="1"/>
  <c r="Y38" i="14"/>
  <c r="P38" i="14"/>
  <c r="O38" i="14"/>
  <c r="AH7" i="14" l="1"/>
  <c r="AG7" i="14"/>
  <c r="AK8" i="14" l="1"/>
  <c r="AL8" i="14"/>
  <c r="AK9" i="14"/>
  <c r="AL9" i="14"/>
  <c r="AK10" i="14"/>
  <c r="AL10" i="14"/>
  <c r="AK11" i="14"/>
  <c r="AL11" i="14"/>
  <c r="AK12" i="14"/>
  <c r="AL12" i="14"/>
  <c r="AK13" i="14"/>
  <c r="AL13" i="14"/>
  <c r="AK14" i="14"/>
  <c r="AL14" i="14"/>
  <c r="AK15" i="14"/>
  <c r="AL15" i="14"/>
  <c r="AK16" i="14"/>
  <c r="AL16" i="14"/>
  <c r="AK17" i="14"/>
  <c r="AL17" i="14"/>
  <c r="AK18" i="14"/>
  <c r="AL18" i="14"/>
  <c r="AL20" i="14"/>
  <c r="AK35" i="14"/>
  <c r="AL35" i="14"/>
  <c r="AK37" i="14"/>
  <c r="AL37" i="14"/>
  <c r="AL7" i="14"/>
  <c r="AK7" i="14"/>
  <c r="AK19" i="14" s="1"/>
  <c r="AK36" i="14" s="1"/>
  <c r="AK38" i="14" s="1"/>
  <c r="AL19" i="14" l="1"/>
  <c r="AL36" i="14" s="1"/>
  <c r="AL38" i="14" s="1"/>
  <c r="AF38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31" i="14"/>
  <c r="AF32" i="14"/>
  <c r="AF35" i="14"/>
  <c r="AF36" i="14"/>
  <c r="AF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31" i="14"/>
  <c r="AE32" i="14"/>
  <c r="AE35" i="14"/>
  <c r="AE36" i="14"/>
  <c r="AE38" i="14"/>
  <c r="AE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31" i="14"/>
  <c r="AD38" i="14"/>
  <c r="AD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38" i="14"/>
  <c r="AC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1" i="14"/>
  <c r="V32" i="14"/>
  <c r="V34" i="14"/>
  <c r="V35" i="14"/>
  <c r="V36" i="14"/>
  <c r="V38" i="14"/>
  <c r="V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1" i="14"/>
  <c r="U32" i="14"/>
  <c r="U34" i="14"/>
  <c r="U35" i="14"/>
  <c r="U36" i="14"/>
  <c r="U38" i="14"/>
  <c r="U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38" i="14"/>
  <c r="S7" i="14"/>
  <c r="L8" i="14"/>
  <c r="L9" i="14"/>
  <c r="L10" i="14"/>
  <c r="L11" i="14"/>
  <c r="L12" i="14"/>
  <c r="L13" i="14"/>
  <c r="L14" i="14"/>
  <c r="L15" i="14"/>
  <c r="L16" i="14"/>
  <c r="L17" i="14"/>
  <c r="L18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7" i="14"/>
  <c r="L38" i="14"/>
  <c r="K8" i="14"/>
  <c r="K9" i="14"/>
  <c r="K10" i="14"/>
  <c r="K11" i="14"/>
  <c r="K12" i="14"/>
  <c r="K13" i="14"/>
  <c r="K14" i="14"/>
  <c r="K15" i="14"/>
  <c r="K16" i="14"/>
  <c r="K17" i="14"/>
  <c r="K18" i="14"/>
  <c r="K20" i="14"/>
  <c r="K21" i="14"/>
  <c r="K22" i="14"/>
  <c r="K23" i="14"/>
  <c r="K24" i="14"/>
  <c r="K25" i="14"/>
  <c r="K26" i="14"/>
  <c r="K27" i="14"/>
  <c r="K28" i="14"/>
  <c r="K29" i="14"/>
  <c r="K31" i="14"/>
  <c r="K32" i="14"/>
  <c r="K33" i="14"/>
  <c r="K34" i="14"/>
  <c r="K37" i="14"/>
  <c r="K38" i="14"/>
  <c r="J8" i="14"/>
  <c r="J9" i="14"/>
  <c r="J10" i="14"/>
  <c r="J11" i="14"/>
  <c r="J12" i="14"/>
  <c r="J13" i="14"/>
  <c r="J14" i="14"/>
  <c r="J15" i="14"/>
  <c r="J16" i="14"/>
  <c r="J17" i="14"/>
  <c r="J18" i="14"/>
  <c r="J20" i="14"/>
  <c r="J21" i="14"/>
  <c r="J22" i="14"/>
  <c r="J23" i="14"/>
  <c r="J24" i="14"/>
  <c r="J25" i="14"/>
  <c r="J26" i="14"/>
  <c r="J27" i="14"/>
  <c r="J28" i="14"/>
  <c r="J29" i="14"/>
  <c r="J31" i="14"/>
  <c r="J32" i="14"/>
  <c r="J33" i="14"/>
  <c r="J34" i="14"/>
  <c r="J37" i="14"/>
  <c r="J38" i="14"/>
  <c r="J7" i="14"/>
  <c r="K7" i="14"/>
  <c r="L7" i="14"/>
  <c r="I8" i="14"/>
  <c r="I9" i="14"/>
  <c r="I10" i="14"/>
  <c r="I11" i="14"/>
  <c r="I12" i="14"/>
  <c r="I13" i="14"/>
  <c r="I14" i="14"/>
  <c r="I15" i="14"/>
  <c r="I16" i="14"/>
  <c r="I17" i="14"/>
  <c r="I18" i="14"/>
  <c r="I20" i="14"/>
  <c r="I21" i="14"/>
  <c r="I22" i="14"/>
  <c r="I23" i="14"/>
  <c r="I24" i="14"/>
  <c r="I25" i="14"/>
  <c r="I26" i="14"/>
  <c r="I27" i="14"/>
  <c r="I28" i="14"/>
  <c r="I29" i="14"/>
  <c r="I31" i="14"/>
  <c r="I32" i="14"/>
  <c r="I33" i="14"/>
  <c r="I34" i="14"/>
  <c r="I37" i="14"/>
  <c r="I38" i="14"/>
  <c r="I7" i="14"/>
  <c r="L36" i="14" l="1"/>
  <c r="J36" i="14"/>
  <c r="K35" i="14"/>
  <c r="L35" i="14"/>
  <c r="K19" i="14"/>
  <c r="I19" i="14"/>
  <c r="L19" i="14"/>
  <c r="J19" i="14"/>
  <c r="K36" i="14" l="1"/>
  <c r="I36" i="14"/>
  <c r="AN21" i="14" l="1"/>
  <c r="AI7" i="14"/>
  <c r="AJ7" i="14"/>
  <c r="AI8" i="14"/>
  <c r="AJ8" i="14"/>
  <c r="AI9" i="14"/>
  <c r="AJ9" i="14"/>
  <c r="AI10" i="14"/>
  <c r="AJ10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20" i="14"/>
  <c r="AJ20" i="14"/>
  <c r="AN20" i="14"/>
  <c r="AI21" i="14"/>
  <c r="AJ21" i="14"/>
  <c r="AP21" i="14" s="1"/>
  <c r="AI22" i="14"/>
  <c r="AJ22" i="14"/>
  <c r="AI23" i="14"/>
  <c r="AJ23" i="14"/>
  <c r="AI24" i="14"/>
  <c r="AJ24" i="14"/>
  <c r="AI25" i="14"/>
  <c r="AJ25" i="14"/>
  <c r="AI26" i="14"/>
  <c r="AJ26" i="14"/>
  <c r="AI27" i="14"/>
  <c r="AJ27" i="14"/>
  <c r="AI28" i="14"/>
  <c r="AJ28" i="14"/>
  <c r="AI31" i="14"/>
  <c r="AJ31" i="14"/>
  <c r="AI32" i="14"/>
  <c r="AJ32" i="14"/>
  <c r="AN32" i="14" l="1"/>
  <c r="AN28" i="14"/>
  <c r="AN24" i="14"/>
  <c r="AM20" i="14"/>
  <c r="AN31" i="14"/>
  <c r="AN27" i="14"/>
  <c r="AN26" i="14"/>
  <c r="AN25" i="14"/>
  <c r="AN23" i="14"/>
  <c r="AN22" i="14"/>
  <c r="AM21" i="14"/>
  <c r="AM32" i="14"/>
  <c r="AM31" i="14"/>
  <c r="AM28" i="14"/>
  <c r="AM27" i="14"/>
  <c r="AM26" i="14"/>
  <c r="AM25" i="14"/>
  <c r="AM24" i="14"/>
  <c r="AM23" i="14"/>
  <c r="AM22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M18" i="14"/>
  <c r="AM17" i="14"/>
  <c r="AM16" i="14"/>
  <c r="AM15" i="14"/>
  <c r="AM14" i="14"/>
  <c r="AM13" i="14"/>
  <c r="AM12" i="14"/>
  <c r="AM11" i="14"/>
  <c r="AM10" i="14"/>
  <c r="AM9" i="14"/>
  <c r="AM8" i="14"/>
  <c r="AM7" i="14"/>
  <c r="AP20" i="14"/>
  <c r="AO32" i="14"/>
  <c r="AO31" i="14"/>
  <c r="AO28" i="14"/>
  <c r="AO27" i="14"/>
  <c r="AO26" i="14"/>
  <c r="AO25" i="14"/>
  <c r="AO24" i="14"/>
  <c r="AO23" i="14"/>
  <c r="AO22" i="14"/>
  <c r="AP32" i="14"/>
  <c r="AP31" i="14"/>
  <c r="AP28" i="14"/>
  <c r="AP27" i="14"/>
  <c r="AP26" i="14"/>
  <c r="AP25" i="14"/>
  <c r="AP24" i="14"/>
  <c r="AP23" i="14"/>
  <c r="AP22" i="14"/>
  <c r="AO21" i="14"/>
  <c r="AO20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O18" i="14"/>
  <c r="AO17" i="14"/>
  <c r="AO16" i="14"/>
  <c r="AO15" i="14"/>
  <c r="AO14" i="14"/>
  <c r="AO13" i="14"/>
  <c r="AO12" i="14"/>
  <c r="AO11" i="14"/>
  <c r="AO10" i="14"/>
  <c r="AO9" i="14"/>
  <c r="AO8" i="14"/>
  <c r="AO7" i="14"/>
  <c r="AM29" i="14" l="1"/>
  <c r="AN29" i="14"/>
  <c r="AJ29" i="14"/>
  <c r="AP29" i="14" s="1"/>
  <c r="AJ33" i="14"/>
  <c r="AP33" i="14" s="1"/>
  <c r="AJ34" i="14"/>
  <c r="AP34" i="14" s="1"/>
  <c r="AJ37" i="14"/>
  <c r="AP37" i="14" s="1"/>
  <c r="AI29" i="14"/>
  <c r="AO29" i="14" s="1"/>
  <c r="AI33" i="14"/>
  <c r="AO33" i="14" s="1"/>
  <c r="AI34" i="14"/>
  <c r="AO34" i="14" s="1"/>
  <c r="AI37" i="14"/>
  <c r="AO37" i="14" s="1"/>
  <c r="AM33" i="14"/>
  <c r="AN33" i="14"/>
  <c r="AN34" i="14"/>
  <c r="AM37" i="14"/>
  <c r="AN37" i="14"/>
  <c r="AN35" i="14" l="1"/>
  <c r="AM19" i="14"/>
  <c r="AN19" i="14"/>
  <c r="AJ35" i="14"/>
  <c r="AP35" i="14" s="1"/>
  <c r="AM35" i="14"/>
  <c r="AJ19" i="14"/>
  <c r="AP19" i="14" s="1"/>
  <c r="AI35" i="14"/>
  <c r="AO35" i="14" s="1"/>
  <c r="AI19" i="14"/>
  <c r="AO19" i="14" s="1"/>
  <c r="AI36" i="14" l="1"/>
  <c r="AO36" i="14" s="1"/>
  <c r="AJ36" i="14"/>
  <c r="AP36" i="14" s="1"/>
  <c r="AN36" i="14"/>
  <c r="AM36" i="14"/>
  <c r="AJ38" i="14" l="1"/>
  <c r="AP38" i="14" s="1"/>
  <c r="AN38" i="14"/>
  <c r="AM38" i="14"/>
  <c r="AI38" i="14"/>
  <c r="AO38" i="14" s="1"/>
</calcChain>
</file>

<file path=xl/sharedStrings.xml><?xml version="1.0" encoding="utf-8"?>
<sst xmlns="http://schemas.openxmlformats.org/spreadsheetml/2006/main" count="91" uniqueCount="46">
  <si>
    <t>Name of the Bank</t>
  </si>
  <si>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</si>
  <si>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</si>
  <si>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</si>
  <si>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</si>
  <si>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</si>
  <si>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</si>
  <si>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</si>
  <si>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</si>
  <si>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</si>
  <si>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</si>
  <si>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</si>
  <si>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</si>
  <si>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</si>
  <si>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</si>
  <si>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Micro Enterprises</t>
  </si>
  <si>
    <t>Small Enterprises</t>
  </si>
  <si>
    <t>Medium Enterprises</t>
  </si>
  <si>
    <t>MSME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</si>
  <si>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</si>
  <si>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</si>
  <si>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</si>
  <si>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</si>
  <si>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</si>
  <si>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</si>
  <si>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</si>
  <si>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</si>
  <si>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</si>
  <si>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</si>
  <si>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</si>
  <si>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</si>
  <si>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</si>
  <si>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</si>
  <si>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</si>
  <si>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</si>
  <si>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</si>
  <si>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</si>
  <si>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</si>
  <si>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</si>
  <si>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</si>
  <si>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Amount in lakhs</t>
  </si>
  <si>
    <t>SLBC Punjab</t>
  </si>
  <si>
    <t>S.NO</t>
  </si>
  <si>
    <t>RBL Bank</t>
  </si>
  <si>
    <t>Bank Wise MSME Comparison YOY &amp; QOQ DECEMBER 2021</t>
  </si>
  <si>
    <t>Annexure-14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</si>
</sst>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sz val="14"/>
      <name val="Tahoma"/>
      <family val="2"/>
    </font>
    <font>
      <sz val="25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sz val="20"/>
      <name val="Tahoma"/>
      <family val="2"/>
    </font>
    <font>
      <b/>
      <sz val="30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" fontId="4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5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1" fontId="4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1" fontId="3" fillId="0" borderId="2" xfId="0" applyNumberFormat="1" applyFont="1" applyFill="1" applyBorder="1"/>
    <xf numFmtId="0" fontId="1" fillId="0" borderId="0" xfId="0" applyFont="1" applyFill="1"/>
    <xf numFmtId="0" fontId="5" fillId="0" borderId="11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9" fontId="3" fillId="0" borderId="0" xfId="1" applyFont="1" applyFill="1" applyBorder="1" applyAlignment="1">
      <alignment wrapText="1"/>
    </xf>
    <xf numFmtId="9" fontId="3" fillId="0" borderId="0" xfId="0" applyNumberFormat="1" applyFont="1" applyFill="1" applyBorder="1"/>
    <xf numFmtId="9" fontId="3" fillId="0" borderId="0" xfId="1" applyFont="1" applyFill="1" applyBorder="1"/>
    <xf numFmtId="0" fontId="3" fillId="0" borderId="3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" fontId="4" fillId="0" borderId="32" xfId="0" applyNumberFormat="1" applyFont="1" applyFill="1" applyBorder="1"/>
    <xf numFmtId="1" fontId="4" fillId="0" borderId="29" xfId="0" applyNumberFormat="1" applyFont="1" applyFill="1" applyBorder="1"/>
    <xf numFmtId="1" fontId="4" fillId="0" borderId="27" xfId="0" applyNumberFormat="1" applyFont="1" applyFill="1" applyBorder="1"/>
    <xf numFmtId="1" fontId="4" fillId="0" borderId="30" xfId="0" applyNumberFormat="1" applyFont="1" applyFill="1" applyBorder="1"/>
    <xf numFmtId="0" fontId="3" fillId="0" borderId="26" xfId="0" applyFont="1" applyFill="1" applyBorder="1"/>
    <xf numFmtId="1" fontId="3" fillId="0" borderId="34" xfId="0" applyNumberFormat="1" applyFont="1" applyFill="1" applyBorder="1"/>
    <xf numFmtId="1" fontId="3" fillId="0" borderId="35" xfId="0" applyNumberFormat="1" applyFont="1" applyFill="1" applyBorder="1"/>
    <xf numFmtId="1" fontId="3" fillId="0" borderId="37" xfId="0" applyNumberFormat="1" applyFont="1" applyFill="1" applyBorder="1"/>
    <xf numFmtId="1" fontId="3" fillId="0" borderId="29" xfId="0" applyNumberFormat="1" applyFont="1" applyFill="1" applyBorder="1"/>
    <xf numFmtId="1" fontId="3" fillId="0" borderId="27" xfId="0" applyNumberFormat="1" applyFont="1" applyFill="1" applyBorder="1"/>
    <xf numFmtId="1" fontId="3" fillId="0" borderId="30" xfId="0" applyNumberFormat="1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1" fillId="0" borderId="27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3" fillId="0" borderId="41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1" fillId="0" borderId="26" xfId="0" applyFont="1" applyFill="1" applyBorder="1"/>
    <xf numFmtId="0" fontId="1" fillId="0" borderId="34" xfId="0" applyFont="1" applyFill="1" applyBorder="1"/>
    <xf numFmtId="0" fontId="9" fillId="0" borderId="23" xfId="0" applyFont="1" applyFill="1" applyBorder="1" applyAlignment="1"/>
    <xf numFmtId="0" fontId="6" fillId="0" borderId="23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2" fontId="3" fillId="0" borderId="10" xfId="1" applyNumberFormat="1" applyFont="1" applyFill="1" applyBorder="1" applyAlignment="1">
      <alignment wrapText="1"/>
    </xf>
    <xf numFmtId="2" fontId="3" fillId="0" borderId="10" xfId="1" applyNumberFormat="1" applyFont="1" applyFill="1" applyBorder="1"/>
    <xf numFmtId="2" fontId="3" fillId="0" borderId="33" xfId="1" applyNumberFormat="1" applyFont="1" applyFill="1" applyBorder="1"/>
    <xf numFmtId="2" fontId="3" fillId="0" borderId="10" xfId="0" applyNumberFormat="1" applyFont="1" applyFill="1" applyBorder="1"/>
    <xf numFmtId="2" fontId="3" fillId="0" borderId="4" xfId="0" applyNumberFormat="1" applyFont="1" applyFill="1" applyBorder="1"/>
    <xf numFmtId="2" fontId="3" fillId="0" borderId="33" xfId="0" applyNumberFormat="1" applyFont="1" applyFill="1" applyBorder="1"/>
    <xf numFmtId="2" fontId="3" fillId="0" borderId="4" xfId="1" applyNumberFormat="1" applyFont="1" applyFill="1" applyBorder="1"/>
    <xf numFmtId="2" fontId="3" fillId="0" borderId="3" xfId="1" applyNumberFormat="1" applyFont="1" applyFill="1" applyBorder="1"/>
    <xf numFmtId="2" fontId="3" fillId="0" borderId="43" xfId="1" applyNumberFormat="1" applyFont="1" applyFill="1" applyBorder="1" applyAlignment="1">
      <alignment wrapText="1"/>
    </xf>
    <xf numFmtId="2" fontId="3" fillId="0" borderId="43" xfId="1" applyNumberFormat="1" applyFont="1" applyFill="1" applyBorder="1"/>
    <xf numFmtId="2" fontId="3" fillId="0" borderId="44" xfId="1" applyNumberFormat="1" applyFont="1" applyFill="1" applyBorder="1"/>
    <xf numFmtId="2" fontId="3" fillId="0" borderId="43" xfId="0" applyNumberFormat="1" applyFont="1" applyFill="1" applyBorder="1"/>
    <xf numFmtId="2" fontId="3" fillId="0" borderId="45" xfId="0" applyNumberFormat="1" applyFont="1" applyFill="1" applyBorder="1"/>
    <xf numFmtId="2" fontId="3" fillId="0" borderId="44" xfId="0" applyNumberFormat="1" applyFont="1" applyFill="1" applyBorder="1"/>
    <xf numFmtId="2" fontId="3" fillId="0" borderId="28" xfId="1" applyNumberFormat="1" applyFont="1" applyFill="1" applyBorder="1"/>
    <xf numFmtId="2" fontId="3" fillId="0" borderId="35" xfId="1" applyNumberFormat="1" applyFont="1" applyFill="1" applyBorder="1" applyAlignment="1">
      <alignment wrapText="1"/>
    </xf>
    <xf numFmtId="2" fontId="3" fillId="0" borderId="35" xfId="1" applyNumberFormat="1" applyFont="1" applyFill="1" applyBorder="1"/>
    <xf numFmtId="2" fontId="3" fillId="0" borderId="36" xfId="1" applyNumberFormat="1" applyFont="1" applyFill="1" applyBorder="1"/>
    <xf numFmtId="2" fontId="3" fillId="0" borderId="35" xfId="0" applyNumberFormat="1" applyFont="1" applyFill="1" applyBorder="1"/>
    <xf numFmtId="2" fontId="3" fillId="0" borderId="38" xfId="0" applyNumberFormat="1" applyFont="1" applyFill="1" applyBorder="1"/>
    <xf numFmtId="2" fontId="3" fillId="0" borderId="36" xfId="0" applyNumberFormat="1" applyFont="1" applyFill="1" applyBorder="1"/>
    <xf numFmtId="1" fontId="4" fillId="0" borderId="46" xfId="0" applyNumberFormat="1" applyFont="1" applyFill="1" applyBorder="1"/>
    <xf numFmtId="1" fontId="4" fillId="0" borderId="43" xfId="0" applyNumberFormat="1" applyFont="1" applyFill="1" applyBorder="1"/>
    <xf numFmtId="1" fontId="4" fillId="0" borderId="37" xfId="0" applyNumberFormat="1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" fontId="3" fillId="0" borderId="13" xfId="0" quotePrefix="1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17" fontId="3" fillId="0" borderId="19" xfId="0" quotePrefix="1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/>
    <xf numFmtId="0" fontId="0" fillId="0" borderId="16" xfId="0" applyNumberFormat="1" applyBorder="1" applyAlignment="1"/>
    <xf numFmtId="0" fontId="0" fillId="0" borderId="17" xfId="0" applyNumberFormat="1" applyBorder="1" applyAlignment="1"/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0"/>
  <sheetViews>
    <sheetView tabSelected="1" view="pageBreakPreview" topLeftCell="U22" zoomScale="55" zoomScaleSheetLayoutView="55" workbookViewId="0">
      <selection activeCell="AB43" sqref="AB43"/>
    </sheetView>
  </sheetViews>
  <sheetFormatPr defaultColWidth="8.81640625" defaultRowHeight="15.6" x14ac:dyDescent="0.3"/>
  <cols>
    <col min="1" max="1" width="8.81640625" style="13"/>
    <col min="2" max="2" width="34.453125" style="13" customWidth="1"/>
    <col min="3" max="3" width="10.81640625" style="13" customWidth="1"/>
    <col min="4" max="4" width="11.36328125" style="13" customWidth="1"/>
    <col min="5" max="5" width="10" style="13" customWidth="1"/>
    <col min="6" max="6" width="11.81640625" style="13" customWidth="1"/>
    <col min="7" max="7" width="10.1796875" style="13" customWidth="1"/>
    <col min="8" max="9" width="11.81640625" style="13" customWidth="1"/>
    <col min="10" max="10" width="12.453125" style="13" customWidth="1"/>
    <col min="11" max="11" width="11" style="13" customWidth="1"/>
    <col min="12" max="12" width="10.08984375" style="13" customWidth="1"/>
    <col min="13" max="13" width="10.1796875" style="13" customWidth="1"/>
    <col min="14" max="14" width="11.453125" style="13" customWidth="1"/>
    <col min="15" max="15" width="11.08984375" style="13" customWidth="1"/>
    <col min="16" max="16" width="11.1796875" style="13" customWidth="1"/>
    <col min="17" max="17" width="10.453125" style="13" customWidth="1"/>
    <col min="18" max="18" width="12.90625" style="13" customWidth="1"/>
    <col min="19" max="20" width="11.453125" style="13" customWidth="1"/>
    <col min="21" max="21" width="11.1796875" style="16" customWidth="1"/>
    <col min="22" max="22" width="11.36328125" style="16" customWidth="1"/>
    <col min="23" max="23" width="10.453125" style="13" customWidth="1"/>
    <col min="24" max="24" width="12.36328125" style="13" customWidth="1"/>
    <col min="25" max="27" width="10.453125" style="13" customWidth="1"/>
    <col min="28" max="28" width="11.6328125" style="13" customWidth="1"/>
    <col min="29" max="29" width="10.6328125" style="13" customWidth="1"/>
    <col min="30" max="30" width="11.90625" style="13" customWidth="1"/>
    <col min="31" max="31" width="10.81640625" style="16" customWidth="1"/>
    <col min="32" max="32" width="11.453125" style="16" customWidth="1"/>
    <col min="33" max="33" width="11.453125" style="13" customWidth="1"/>
    <col min="34" max="34" width="12.54296875" style="13" customWidth="1"/>
    <col min="35" max="35" width="11.453125" style="13" customWidth="1"/>
    <col min="36" max="37" width="12.453125" style="13" customWidth="1"/>
    <col min="38" max="38" width="11.453125" style="13" customWidth="1"/>
    <col min="39" max="39" width="12.1796875" style="16" customWidth="1"/>
    <col min="40" max="40" width="11.08984375" style="16" customWidth="1"/>
    <col min="41" max="41" width="12.453125" style="16" customWidth="1"/>
    <col min="42" max="42" width="10.81640625" style="16" customWidth="1"/>
    <col min="43" max="69" width="8.81640625" style="53"/>
    <col min="70" max="16384" width="8.81640625" style="13"/>
  </cols>
  <sheetData>
    <row r="1" spans="1:69" s="17" customFormat="1" ht="37.950000000000003" customHeight="1" thickBot="1" x14ac:dyDescent="0.55000000000000004">
      <c r="A1" s="84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 s="48" customFormat="1" ht="38.4" customHeight="1" thickBot="1" x14ac:dyDescent="0.6">
      <c r="A2" s="80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</row>
    <row r="3" spans="1:69" s="49" customFormat="1" ht="26.4" customHeight="1" thickBot="1" x14ac:dyDescent="0.4">
      <c r="A3" s="82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</row>
    <row r="4" spans="1:69" ht="30" customHeight="1" thickBot="1" x14ac:dyDescent="0.5">
      <c r="A4" s="97" t="s">
        <v>42</v>
      </c>
      <c r="B4" s="89" t="s">
        <v>0</v>
      </c>
      <c r="C4" s="102" t="s">
        <v>15</v>
      </c>
      <c r="D4" s="100"/>
      <c r="E4" s="100"/>
      <c r="F4" s="100"/>
      <c r="G4" s="100"/>
      <c r="H4" s="100"/>
      <c r="I4" s="100"/>
      <c r="J4" s="100"/>
      <c r="K4" s="100"/>
      <c r="L4" s="101"/>
      <c r="M4" s="100" t="s">
        <v>16</v>
      </c>
      <c r="N4" s="100"/>
      <c r="O4" s="100"/>
      <c r="P4" s="100"/>
      <c r="Q4" s="100"/>
      <c r="R4" s="100"/>
      <c r="S4" s="100"/>
      <c r="T4" s="100"/>
      <c r="U4" s="100"/>
      <c r="V4" s="100"/>
      <c r="W4" s="102" t="s">
        <v>17</v>
      </c>
      <c r="X4" s="100"/>
      <c r="Y4" s="100"/>
      <c r="Z4" s="100"/>
      <c r="AA4" s="100"/>
      <c r="AB4" s="100"/>
      <c r="AC4" s="100"/>
      <c r="AD4" s="100"/>
      <c r="AE4" s="100"/>
      <c r="AF4" s="101"/>
      <c r="AG4" s="100" t="s">
        <v>18</v>
      </c>
      <c r="AH4" s="100"/>
      <c r="AI4" s="100"/>
      <c r="AJ4" s="100"/>
      <c r="AK4" s="100"/>
      <c r="AL4" s="100"/>
      <c r="AM4" s="100"/>
      <c r="AN4" s="100"/>
      <c r="AO4" s="100"/>
      <c r="AP4" s="101"/>
    </row>
    <row r="5" spans="1:69" ht="40.200000000000003" customHeight="1" x14ac:dyDescent="0.3">
      <c r="A5" s="98"/>
      <c r="B5" s="90"/>
      <c r="C5" s="92">
        <v>44166</v>
      </c>
      <c r="D5" s="93"/>
      <c r="E5" s="94">
        <v>44440</v>
      </c>
      <c r="F5" s="95"/>
      <c r="G5" s="94">
        <v>44531</v>
      </c>
      <c r="H5" s="95"/>
      <c r="I5" s="88" t="s">
        <v>27</v>
      </c>
      <c r="J5" s="87"/>
      <c r="K5" s="88" t="s">
        <v>28</v>
      </c>
      <c r="L5" s="87"/>
      <c r="M5" s="92">
        <v>44166</v>
      </c>
      <c r="N5" s="93"/>
      <c r="O5" s="94">
        <v>44440</v>
      </c>
      <c r="P5" s="95"/>
      <c r="Q5" s="94">
        <v>44531</v>
      </c>
      <c r="R5" s="95"/>
      <c r="S5" s="86" t="s">
        <v>27</v>
      </c>
      <c r="T5" s="86"/>
      <c r="U5" s="86" t="s">
        <v>28</v>
      </c>
      <c r="V5" s="96"/>
      <c r="W5" s="92">
        <v>44166</v>
      </c>
      <c r="X5" s="93"/>
      <c r="Y5" s="94">
        <v>44440</v>
      </c>
      <c r="Z5" s="95"/>
      <c r="AA5" s="94">
        <v>44531</v>
      </c>
      <c r="AB5" s="95"/>
      <c r="AC5" s="86" t="s">
        <v>27</v>
      </c>
      <c r="AD5" s="86"/>
      <c r="AE5" s="86" t="s">
        <v>28</v>
      </c>
      <c r="AF5" s="87"/>
      <c r="AG5" s="92">
        <v>44166</v>
      </c>
      <c r="AH5" s="93"/>
      <c r="AI5" s="94">
        <v>44440</v>
      </c>
      <c r="AJ5" s="95"/>
      <c r="AK5" s="94">
        <v>44531</v>
      </c>
      <c r="AL5" s="95"/>
      <c r="AM5" s="86" t="s">
        <v>27</v>
      </c>
      <c r="AN5" s="86"/>
      <c r="AO5" s="86" t="s">
        <v>28</v>
      </c>
      <c r="AP5" s="87"/>
    </row>
    <row r="6" spans="1:69" s="14" customFormat="1" ht="38.4" customHeight="1" thickBot="1" x14ac:dyDescent="0.35">
      <c r="A6" s="99"/>
      <c r="B6" s="91"/>
      <c r="C6" s="9" t="s">
        <v>1</v>
      </c>
      <c r="D6" s="8" t="s">
        <v>7</v>
      </c>
      <c r="E6" s="8" t="s">
        <v>1</v>
      </c>
      <c r="F6" s="10" t="s">
        <v>7</v>
      </c>
      <c r="G6" s="8" t="s">
        <v>1</v>
      </c>
      <c r="H6" s="10" t="s">
        <v>7</v>
      </c>
      <c r="I6" s="9" t="s">
        <v>1</v>
      </c>
      <c r="J6" s="20" t="s">
        <v>7</v>
      </c>
      <c r="K6" s="9" t="s">
        <v>1</v>
      </c>
      <c r="L6" s="20" t="s">
        <v>7</v>
      </c>
      <c r="M6" s="25" t="s">
        <v>1</v>
      </c>
      <c r="N6" s="7" t="s">
        <v>7</v>
      </c>
      <c r="O6" s="7" t="s">
        <v>1</v>
      </c>
      <c r="P6" s="7" t="s">
        <v>7</v>
      </c>
      <c r="Q6" s="7" t="s">
        <v>1</v>
      </c>
      <c r="R6" s="7" t="s">
        <v>7</v>
      </c>
      <c r="S6" s="7" t="s">
        <v>1</v>
      </c>
      <c r="T6" s="7" t="s">
        <v>7</v>
      </c>
      <c r="U6" s="7" t="s">
        <v>1</v>
      </c>
      <c r="V6" s="26" t="s">
        <v>7</v>
      </c>
      <c r="W6" s="11" t="s">
        <v>1</v>
      </c>
      <c r="X6" s="7" t="s">
        <v>7</v>
      </c>
      <c r="Y6" s="7" t="s">
        <v>1</v>
      </c>
      <c r="Z6" s="7" t="s">
        <v>7</v>
      </c>
      <c r="AA6" s="7" t="s">
        <v>1</v>
      </c>
      <c r="AB6" s="7" t="s">
        <v>7</v>
      </c>
      <c r="AC6" s="7" t="s">
        <v>1</v>
      </c>
      <c r="AD6" s="7" t="s">
        <v>7</v>
      </c>
      <c r="AE6" s="7" t="s">
        <v>1</v>
      </c>
      <c r="AF6" s="21" t="s">
        <v>7</v>
      </c>
      <c r="AG6" s="25" t="s">
        <v>1</v>
      </c>
      <c r="AH6" s="7" t="s">
        <v>7</v>
      </c>
      <c r="AI6" s="7" t="s">
        <v>1</v>
      </c>
      <c r="AJ6" s="7" t="s">
        <v>7</v>
      </c>
      <c r="AK6" s="7" t="s">
        <v>1</v>
      </c>
      <c r="AL6" s="7" t="s">
        <v>7</v>
      </c>
      <c r="AM6" s="7" t="s">
        <v>1</v>
      </c>
      <c r="AN6" s="7" t="s">
        <v>7</v>
      </c>
      <c r="AO6" s="7" t="s">
        <v>1</v>
      </c>
      <c r="AP6" s="26" t="s">
        <v>7</v>
      </c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</row>
    <row r="7" spans="1:69" ht="30" customHeight="1" x14ac:dyDescent="0.3">
      <c r="A7" s="42">
        <v>1</v>
      </c>
      <c r="B7" s="38" t="s">
        <v>29</v>
      </c>
      <c r="C7" s="5">
        <v>142553</v>
      </c>
      <c r="D7" s="6">
        <v>408731</v>
      </c>
      <c r="E7" s="6">
        <v>112464</v>
      </c>
      <c r="F7" s="6">
        <v>395524.70505650016</v>
      </c>
      <c r="G7" s="6">
        <v>111279</v>
      </c>
      <c r="H7" s="6">
        <v>386816.54152069998</v>
      </c>
      <c r="I7" s="56">
        <f>(G7-C7)/C7*100</f>
        <v>-21.938507081576677</v>
      </c>
      <c r="J7" s="56">
        <f>(H7-D7)/D7*100</f>
        <v>-5.361584631285619</v>
      </c>
      <c r="K7" s="57">
        <f>(G7-E7)/E7*100</f>
        <v>-1.0536705078958601</v>
      </c>
      <c r="L7" s="58">
        <f>(H7-F7)/F7*100</f>
        <v>-2.201673732253016</v>
      </c>
      <c r="M7" s="27">
        <v>14784.4035</v>
      </c>
      <c r="N7" s="6">
        <v>438528</v>
      </c>
      <c r="O7" s="6">
        <v>10783</v>
      </c>
      <c r="P7" s="6">
        <v>405220.84346580005</v>
      </c>
      <c r="Q7" s="6">
        <v>11051</v>
      </c>
      <c r="R7" s="6">
        <v>417176.25260980008</v>
      </c>
      <c r="S7" s="56">
        <f>(Q7-M7)/M7*100</f>
        <v>-25.25231065291204</v>
      </c>
      <c r="T7" s="56">
        <f>(R7-N7)/N7*100</f>
        <v>-4.8689587415626638</v>
      </c>
      <c r="U7" s="59">
        <f>(Q7-O7)/O7*100</f>
        <v>2.485393675229528</v>
      </c>
      <c r="V7" s="60">
        <f>(R7-P7)/P7*100</f>
        <v>2.9503440745414293</v>
      </c>
      <c r="W7" s="5">
        <v>1025</v>
      </c>
      <c r="X7" s="6">
        <v>149562</v>
      </c>
      <c r="Y7" s="6">
        <v>993</v>
      </c>
      <c r="Z7" s="6">
        <v>226807.62209299998</v>
      </c>
      <c r="AA7" s="6">
        <v>1125</v>
      </c>
      <c r="AB7" s="6">
        <v>304150.70365679997</v>
      </c>
      <c r="AC7" s="56">
        <f>(AA7-W7)/W7*100</f>
        <v>9.7560975609756095</v>
      </c>
      <c r="AD7" s="56">
        <f>(AB7-X7)/X7*100</f>
        <v>103.36094974445378</v>
      </c>
      <c r="AE7" s="59">
        <f>(AA7-Y7)/Y7*100</f>
        <v>13.293051359516618</v>
      </c>
      <c r="AF7" s="61">
        <f>(AB7-Z7)/Z7*100</f>
        <v>34.100741787278345</v>
      </c>
      <c r="AG7" s="27">
        <f>W7+M7+C7</f>
        <v>158362.40350000001</v>
      </c>
      <c r="AH7" s="27">
        <f>X7+N7+D7</f>
        <v>996821</v>
      </c>
      <c r="AI7" s="6">
        <f t="shared" ref="AI7:AJ7" si="0">E7+O7+Y7</f>
        <v>124240</v>
      </c>
      <c r="AJ7" s="6">
        <f t="shared" si="0"/>
        <v>1027553.1706153002</v>
      </c>
      <c r="AK7" s="6">
        <f>AA7+Q7+G7</f>
        <v>123455</v>
      </c>
      <c r="AL7" s="6">
        <f>AB7+R7+H7</f>
        <v>1108143.4977873</v>
      </c>
      <c r="AM7" s="56">
        <f>(AK7-AG7)/AG7*100</f>
        <v>-22.042734088713178</v>
      </c>
      <c r="AN7" s="56">
        <f>(AL7-AH7)/AH7*100</f>
        <v>11.167752062536808</v>
      </c>
      <c r="AO7" s="57">
        <f>(AK7-AI7)/AI7*100</f>
        <v>-0.63184159690920805</v>
      </c>
      <c r="AP7" s="57">
        <f>(AL7-AJ7)/AJ7*100</f>
        <v>7.8429349912610604</v>
      </c>
    </row>
    <row r="8" spans="1:69" ht="30" customHeight="1" x14ac:dyDescent="0.3">
      <c r="A8" s="43">
        <v>2</v>
      </c>
      <c r="B8" s="39" t="s">
        <v>30</v>
      </c>
      <c r="C8" s="1">
        <v>56342</v>
      </c>
      <c r="D8" s="2">
        <v>163208</v>
      </c>
      <c r="E8" s="2">
        <v>47421</v>
      </c>
      <c r="F8" s="2">
        <v>163829.66940000001</v>
      </c>
      <c r="G8" s="2">
        <v>52496</v>
      </c>
      <c r="H8" s="2">
        <v>166273.53640000001</v>
      </c>
      <c r="I8" s="56">
        <f t="shared" ref="I8:I38" si="1">(G8-C8)/C8*100</f>
        <v>-6.8261687551027652</v>
      </c>
      <c r="J8" s="56">
        <f t="shared" ref="J8:J38" si="2">(H8-D8)/D8*100</f>
        <v>1.8783003284152808</v>
      </c>
      <c r="K8" s="57">
        <f t="shared" ref="K8:K38" si="3">(G8-E8)/E8*100</f>
        <v>10.702009658168322</v>
      </c>
      <c r="L8" s="58">
        <f t="shared" ref="L8:L38" si="4">(H8-F8)/F8*100</f>
        <v>1.4917120988831087</v>
      </c>
      <c r="M8" s="12">
        <v>3815</v>
      </c>
      <c r="N8" s="2">
        <v>74661</v>
      </c>
      <c r="O8" s="2">
        <v>3037</v>
      </c>
      <c r="P8" s="2">
        <v>68592.25456999999</v>
      </c>
      <c r="Q8" s="2">
        <v>2548</v>
      </c>
      <c r="R8" s="2">
        <v>67183.849149999995</v>
      </c>
      <c r="S8" s="56">
        <f t="shared" ref="S8:S38" si="5">(Q8-M8)/M8*100</f>
        <v>-33.211009174311926</v>
      </c>
      <c r="T8" s="56">
        <f t="shared" ref="T8:T38" si="6">(R8-N8)/N8*100</f>
        <v>-10.014801368853893</v>
      </c>
      <c r="U8" s="59">
        <f t="shared" ref="U8:U38" si="7">(Q8-O8)/O8*100</f>
        <v>-16.101415870925255</v>
      </c>
      <c r="V8" s="60">
        <f t="shared" ref="V8:V38" si="8">(R8-P8)/P8*100</f>
        <v>-2.053300957708986</v>
      </c>
      <c r="W8" s="1">
        <v>401</v>
      </c>
      <c r="X8" s="2">
        <v>37422</v>
      </c>
      <c r="Y8" s="2">
        <v>369</v>
      </c>
      <c r="Z8" s="2">
        <v>27694.804120000001</v>
      </c>
      <c r="AA8" s="2">
        <v>396</v>
      </c>
      <c r="AB8" s="2">
        <v>28656.745019999998</v>
      </c>
      <c r="AC8" s="56">
        <f t="shared" ref="AC8:AC38" si="9">(AA8-W8)/W8*100</f>
        <v>-1.2468827930174564</v>
      </c>
      <c r="AD8" s="56">
        <f t="shared" ref="AD8:AD38" si="10">(AB8-X8)/X8*100</f>
        <v>-23.422732563732566</v>
      </c>
      <c r="AE8" s="59">
        <f t="shared" ref="AE8:AE38" si="11">(AA8-Y8)/Y8*100</f>
        <v>7.3170731707317067</v>
      </c>
      <c r="AF8" s="61">
        <f t="shared" ref="AF8:AF36" si="12">(AB8-Z8)/Z8*100</f>
        <v>3.4733623528513253</v>
      </c>
      <c r="AG8" s="27">
        <f t="shared" ref="AG8:AG38" si="13">W8+M8+C8</f>
        <v>60558</v>
      </c>
      <c r="AH8" s="27">
        <f t="shared" ref="AH8:AH38" si="14">X8+N8+D8</f>
        <v>275291</v>
      </c>
      <c r="AI8" s="2">
        <f t="shared" ref="AI8:AI18" si="15">E8+O8+Y8</f>
        <v>50827</v>
      </c>
      <c r="AJ8" s="2">
        <f t="shared" ref="AJ8:AJ18" si="16">F8+P8+Z8</f>
        <v>260116.72808999999</v>
      </c>
      <c r="AK8" s="6">
        <f t="shared" ref="AK8:AK37" si="17">AA8+Q8+G8</f>
        <v>55440</v>
      </c>
      <c r="AL8" s="6">
        <f t="shared" ref="AL8:AL37" si="18">AB8+R8+H8</f>
        <v>262114.13057000001</v>
      </c>
      <c r="AM8" s="56">
        <f t="shared" ref="AM8:AM38" si="19">(AK8-AG8)/AG8*100</f>
        <v>-8.451401961755673</v>
      </c>
      <c r="AN8" s="56">
        <f t="shared" ref="AN8:AN38" si="20">(AL8-AH8)/AH8*100</f>
        <v>-4.7865238711036655</v>
      </c>
      <c r="AO8" s="57">
        <f t="shared" ref="AO8:AO38" si="21">(AK8-AI8)/AI8*100</f>
        <v>9.0758848643437542</v>
      </c>
      <c r="AP8" s="63">
        <f>(AL8-AJ8)/AJ8*100</f>
        <v>0.76788697699938802</v>
      </c>
    </row>
    <row r="9" spans="1:69" ht="30" customHeight="1" x14ac:dyDescent="0.3">
      <c r="A9" s="43">
        <v>3</v>
      </c>
      <c r="B9" s="39" t="s">
        <v>2</v>
      </c>
      <c r="C9" s="1">
        <v>36794</v>
      </c>
      <c r="D9" s="2">
        <v>113304</v>
      </c>
      <c r="E9" s="2">
        <v>38055.518582557852</v>
      </c>
      <c r="F9" s="2">
        <v>113284.51113512031</v>
      </c>
      <c r="G9" s="2">
        <v>38488</v>
      </c>
      <c r="H9" s="2">
        <v>116043</v>
      </c>
      <c r="I9" s="56">
        <f t="shared" si="1"/>
        <v>4.6040115236179808</v>
      </c>
      <c r="J9" s="56">
        <f t="shared" si="2"/>
        <v>2.4173903833933488</v>
      </c>
      <c r="K9" s="57">
        <f t="shared" si="3"/>
        <v>1.1364486244062619</v>
      </c>
      <c r="L9" s="58">
        <f t="shared" si="4"/>
        <v>2.4350097266072841</v>
      </c>
      <c r="M9" s="12">
        <v>1507</v>
      </c>
      <c r="N9" s="2">
        <v>20095</v>
      </c>
      <c r="O9" s="2">
        <v>1557.0074164845892</v>
      </c>
      <c r="P9" s="2">
        <v>20437.830891563011</v>
      </c>
      <c r="Q9" s="2">
        <v>1613</v>
      </c>
      <c r="R9" s="2">
        <v>20727</v>
      </c>
      <c r="S9" s="56">
        <f t="shared" si="5"/>
        <v>7.0338420703384212</v>
      </c>
      <c r="T9" s="56">
        <f t="shared" si="6"/>
        <v>3.1450609604379198</v>
      </c>
      <c r="U9" s="59">
        <f t="shared" si="7"/>
        <v>3.5961667826753758</v>
      </c>
      <c r="V9" s="60">
        <f t="shared" si="8"/>
        <v>1.4148718128221776</v>
      </c>
      <c r="W9" s="1">
        <v>153</v>
      </c>
      <c r="X9" s="2">
        <v>7485</v>
      </c>
      <c r="Y9" s="2">
        <v>162</v>
      </c>
      <c r="Z9" s="2">
        <v>7661</v>
      </c>
      <c r="AA9" s="2">
        <v>171</v>
      </c>
      <c r="AB9" s="2">
        <v>7794</v>
      </c>
      <c r="AC9" s="56">
        <f t="shared" si="9"/>
        <v>11.76470588235294</v>
      </c>
      <c r="AD9" s="56">
        <f t="shared" si="10"/>
        <v>4.1282565130260522</v>
      </c>
      <c r="AE9" s="59">
        <f t="shared" si="11"/>
        <v>5.5555555555555554</v>
      </c>
      <c r="AF9" s="61">
        <f t="shared" si="12"/>
        <v>1.7360657877561678</v>
      </c>
      <c r="AG9" s="27">
        <f t="shared" si="13"/>
        <v>38454</v>
      </c>
      <c r="AH9" s="27">
        <f t="shared" si="14"/>
        <v>140884</v>
      </c>
      <c r="AI9" s="2">
        <f t="shared" si="15"/>
        <v>39774.525999042438</v>
      </c>
      <c r="AJ9" s="2">
        <f t="shared" si="16"/>
        <v>141383.34202668333</v>
      </c>
      <c r="AK9" s="6">
        <f t="shared" si="17"/>
        <v>40272</v>
      </c>
      <c r="AL9" s="6">
        <f t="shared" si="18"/>
        <v>144564</v>
      </c>
      <c r="AM9" s="56">
        <f t="shared" si="19"/>
        <v>4.7277266344203461</v>
      </c>
      <c r="AN9" s="56">
        <f t="shared" si="20"/>
        <v>2.6120780216348205</v>
      </c>
      <c r="AO9" s="57">
        <f t="shared" si="21"/>
        <v>1.2507352091877555</v>
      </c>
      <c r="AP9" s="63">
        <f t="shared" ref="AP9:AP38" si="22">(AL9-AJ9)/AJ9*100</f>
        <v>2.2496695351255638</v>
      </c>
    </row>
    <row r="10" spans="1:69" ht="30" customHeight="1" x14ac:dyDescent="0.3">
      <c r="A10" s="43">
        <v>4</v>
      </c>
      <c r="B10" s="39" t="s">
        <v>31</v>
      </c>
      <c r="C10" s="1">
        <v>23199</v>
      </c>
      <c r="D10" s="2">
        <v>95680</v>
      </c>
      <c r="E10" s="2">
        <v>18640</v>
      </c>
      <c r="F10" s="2">
        <v>90051.156178500009</v>
      </c>
      <c r="G10" s="2">
        <v>19020</v>
      </c>
      <c r="H10" s="2">
        <v>93374.572719199976</v>
      </c>
      <c r="I10" s="56">
        <f t="shared" si="1"/>
        <v>-18.013707487391699</v>
      </c>
      <c r="J10" s="56">
        <f t="shared" si="2"/>
        <v>-2.4095184790970152</v>
      </c>
      <c r="K10" s="57">
        <f t="shared" si="3"/>
        <v>2.0386266094420602</v>
      </c>
      <c r="L10" s="58">
        <f t="shared" si="4"/>
        <v>3.6905873080766103</v>
      </c>
      <c r="M10" s="12">
        <v>513</v>
      </c>
      <c r="N10" s="2">
        <v>24294</v>
      </c>
      <c r="O10" s="2">
        <v>577</v>
      </c>
      <c r="P10" s="2">
        <v>30813.2517573</v>
      </c>
      <c r="Q10" s="2">
        <v>606</v>
      </c>
      <c r="R10" s="2">
        <v>32916.3619989</v>
      </c>
      <c r="S10" s="56">
        <f t="shared" si="5"/>
        <v>18.128654970760234</v>
      </c>
      <c r="T10" s="56">
        <f t="shared" si="6"/>
        <v>35.491734580143245</v>
      </c>
      <c r="U10" s="59">
        <f t="shared" si="7"/>
        <v>5.0259965337954942</v>
      </c>
      <c r="V10" s="60">
        <f t="shared" si="8"/>
        <v>6.8253433885041019</v>
      </c>
      <c r="W10" s="1">
        <v>55</v>
      </c>
      <c r="X10" s="2">
        <v>11034</v>
      </c>
      <c r="Y10" s="2">
        <v>73</v>
      </c>
      <c r="Z10" s="2">
        <v>15584.020286399998</v>
      </c>
      <c r="AA10" s="2">
        <v>86</v>
      </c>
      <c r="AB10" s="2">
        <v>18586.737091999999</v>
      </c>
      <c r="AC10" s="56">
        <f t="shared" si="9"/>
        <v>56.36363636363636</v>
      </c>
      <c r="AD10" s="56">
        <f t="shared" si="10"/>
        <v>68.44967456951241</v>
      </c>
      <c r="AE10" s="59">
        <f t="shared" si="11"/>
        <v>17.80821917808219</v>
      </c>
      <c r="AF10" s="61">
        <f t="shared" si="12"/>
        <v>19.267921565916073</v>
      </c>
      <c r="AG10" s="27">
        <f t="shared" si="13"/>
        <v>23767</v>
      </c>
      <c r="AH10" s="27">
        <f t="shared" si="14"/>
        <v>131008</v>
      </c>
      <c r="AI10" s="2">
        <f t="shared" si="15"/>
        <v>19290</v>
      </c>
      <c r="AJ10" s="2">
        <f t="shared" si="16"/>
        <v>136448.42822219999</v>
      </c>
      <c r="AK10" s="6">
        <f t="shared" si="17"/>
        <v>19712</v>
      </c>
      <c r="AL10" s="6">
        <f t="shared" si="18"/>
        <v>144877.67181009997</v>
      </c>
      <c r="AM10" s="56">
        <f t="shared" si="19"/>
        <v>-17.061471788614465</v>
      </c>
      <c r="AN10" s="56">
        <f t="shared" si="20"/>
        <v>10.586889205315684</v>
      </c>
      <c r="AO10" s="57">
        <f t="shared" si="21"/>
        <v>2.1876620010368066</v>
      </c>
      <c r="AP10" s="63">
        <f t="shared" si="22"/>
        <v>6.1776040205998903</v>
      </c>
    </row>
    <row r="11" spans="1:69" ht="30" customHeight="1" x14ac:dyDescent="0.3">
      <c r="A11" s="43">
        <v>5</v>
      </c>
      <c r="B11" s="39" t="s">
        <v>32</v>
      </c>
      <c r="C11" s="1">
        <v>25220</v>
      </c>
      <c r="D11" s="2">
        <v>83041</v>
      </c>
      <c r="E11" s="2">
        <v>25637</v>
      </c>
      <c r="F11" s="2">
        <v>85053.180000000008</v>
      </c>
      <c r="G11" s="2">
        <v>26742</v>
      </c>
      <c r="H11" s="2">
        <v>88514.12999999999</v>
      </c>
      <c r="I11" s="56">
        <f t="shared" si="1"/>
        <v>6.0348929421094368</v>
      </c>
      <c r="J11" s="56">
        <f t="shared" si="2"/>
        <v>6.5908767957996535</v>
      </c>
      <c r="K11" s="57">
        <f t="shared" si="3"/>
        <v>4.3101766977415457</v>
      </c>
      <c r="L11" s="58">
        <f t="shared" si="4"/>
        <v>4.0691600243518016</v>
      </c>
      <c r="M11" s="12">
        <v>627</v>
      </c>
      <c r="N11" s="2">
        <v>37206</v>
      </c>
      <c r="O11" s="2">
        <v>556</v>
      </c>
      <c r="P11" s="2">
        <v>49143.62000000001</v>
      </c>
      <c r="Q11" s="2">
        <v>566</v>
      </c>
      <c r="R11" s="2">
        <v>46816.4</v>
      </c>
      <c r="S11" s="56">
        <f t="shared" si="5"/>
        <v>-9.7288676236044669</v>
      </c>
      <c r="T11" s="56">
        <f t="shared" si="6"/>
        <v>25.830242434016021</v>
      </c>
      <c r="U11" s="59">
        <f t="shared" si="7"/>
        <v>1.7985611510791366</v>
      </c>
      <c r="V11" s="60">
        <f t="shared" si="8"/>
        <v>-4.7355485818912157</v>
      </c>
      <c r="W11" s="1">
        <v>52</v>
      </c>
      <c r="X11" s="2">
        <v>9204</v>
      </c>
      <c r="Y11" s="2">
        <v>52</v>
      </c>
      <c r="Z11" s="2">
        <v>15370.560000000001</v>
      </c>
      <c r="AA11" s="2">
        <v>45</v>
      </c>
      <c r="AB11" s="2">
        <v>16222.22</v>
      </c>
      <c r="AC11" s="56">
        <f t="shared" si="9"/>
        <v>-13.461538461538462</v>
      </c>
      <c r="AD11" s="56">
        <f t="shared" si="10"/>
        <v>76.251847023033463</v>
      </c>
      <c r="AE11" s="59">
        <f t="shared" si="11"/>
        <v>-13.461538461538462</v>
      </c>
      <c r="AF11" s="61">
        <f t="shared" si="12"/>
        <v>5.5408521224991025</v>
      </c>
      <c r="AG11" s="27">
        <f t="shared" si="13"/>
        <v>25899</v>
      </c>
      <c r="AH11" s="27">
        <f t="shared" si="14"/>
        <v>129451</v>
      </c>
      <c r="AI11" s="2">
        <f t="shared" si="15"/>
        <v>26245</v>
      </c>
      <c r="AJ11" s="2">
        <f t="shared" si="16"/>
        <v>149567.36000000002</v>
      </c>
      <c r="AK11" s="6">
        <f t="shared" si="17"/>
        <v>27353</v>
      </c>
      <c r="AL11" s="6">
        <f t="shared" si="18"/>
        <v>151552.75</v>
      </c>
      <c r="AM11" s="56">
        <f t="shared" si="19"/>
        <v>5.6141163751496199</v>
      </c>
      <c r="AN11" s="56">
        <f t="shared" si="20"/>
        <v>17.07344864079845</v>
      </c>
      <c r="AO11" s="57">
        <f t="shared" si="21"/>
        <v>4.221756525052391</v>
      </c>
      <c r="AP11" s="63">
        <f t="shared" si="22"/>
        <v>1.3274219722805729</v>
      </c>
    </row>
    <row r="12" spans="1:69" ht="30" customHeight="1" x14ac:dyDescent="0.3">
      <c r="A12" s="43">
        <v>6</v>
      </c>
      <c r="B12" s="39" t="s">
        <v>33</v>
      </c>
      <c r="C12" s="1">
        <v>3593</v>
      </c>
      <c r="D12" s="2">
        <v>7515</v>
      </c>
      <c r="E12" s="2">
        <v>3444</v>
      </c>
      <c r="F12" s="2">
        <v>16532.429999999997</v>
      </c>
      <c r="G12" s="2">
        <v>3470</v>
      </c>
      <c r="H12" s="2">
        <v>16326.859999999999</v>
      </c>
      <c r="I12" s="56">
        <f t="shared" si="1"/>
        <v>-3.4233231283050376</v>
      </c>
      <c r="J12" s="56">
        <f t="shared" si="2"/>
        <v>117.25695276114436</v>
      </c>
      <c r="K12" s="57">
        <f t="shared" si="3"/>
        <v>0.75493612078977934</v>
      </c>
      <c r="L12" s="58">
        <f t="shared" si="4"/>
        <v>-1.2434348731553555</v>
      </c>
      <c r="M12" s="12">
        <v>405</v>
      </c>
      <c r="N12" s="2">
        <v>5133</v>
      </c>
      <c r="O12" s="2">
        <v>163</v>
      </c>
      <c r="P12" s="2">
        <v>7215.2899999999991</v>
      </c>
      <c r="Q12" s="2">
        <v>156</v>
      </c>
      <c r="R12" s="2">
        <v>7248.36</v>
      </c>
      <c r="S12" s="56">
        <f t="shared" si="5"/>
        <v>-61.481481481481481</v>
      </c>
      <c r="T12" s="56">
        <f t="shared" si="6"/>
        <v>41.210987726475743</v>
      </c>
      <c r="U12" s="59">
        <f t="shared" si="7"/>
        <v>-4.294478527607362</v>
      </c>
      <c r="V12" s="60">
        <f t="shared" si="8"/>
        <v>0.45833223612634594</v>
      </c>
      <c r="W12" s="1">
        <v>9</v>
      </c>
      <c r="X12" s="2">
        <v>790</v>
      </c>
      <c r="Y12" s="2">
        <v>8</v>
      </c>
      <c r="Z12" s="2">
        <v>859</v>
      </c>
      <c r="AA12" s="2">
        <v>8</v>
      </c>
      <c r="AB12" s="2">
        <v>859</v>
      </c>
      <c r="AC12" s="56">
        <f t="shared" si="9"/>
        <v>-11.111111111111111</v>
      </c>
      <c r="AD12" s="56">
        <f t="shared" si="10"/>
        <v>8.734177215189872</v>
      </c>
      <c r="AE12" s="59">
        <f t="shared" si="11"/>
        <v>0</v>
      </c>
      <c r="AF12" s="61">
        <f t="shared" si="12"/>
        <v>0</v>
      </c>
      <c r="AG12" s="27">
        <f t="shared" si="13"/>
        <v>4007</v>
      </c>
      <c r="AH12" s="27">
        <f t="shared" si="14"/>
        <v>13438</v>
      </c>
      <c r="AI12" s="2">
        <f t="shared" si="15"/>
        <v>3615</v>
      </c>
      <c r="AJ12" s="2">
        <f t="shared" si="16"/>
        <v>24606.719999999994</v>
      </c>
      <c r="AK12" s="6">
        <f t="shared" si="17"/>
        <v>3634</v>
      </c>
      <c r="AL12" s="6">
        <f t="shared" si="18"/>
        <v>24434.219999999998</v>
      </c>
      <c r="AM12" s="56">
        <f t="shared" si="19"/>
        <v>-9.3087097579236335</v>
      </c>
      <c r="AN12" s="56">
        <f t="shared" si="20"/>
        <v>81.829290072927492</v>
      </c>
      <c r="AO12" s="57">
        <f t="shared" si="21"/>
        <v>0.52558782849239283</v>
      </c>
      <c r="AP12" s="63">
        <f t="shared" si="22"/>
        <v>-0.70102801186016017</v>
      </c>
    </row>
    <row r="13" spans="1:69" ht="30" customHeight="1" x14ac:dyDescent="0.3">
      <c r="A13" s="43">
        <v>7</v>
      </c>
      <c r="B13" s="39" t="s">
        <v>34</v>
      </c>
      <c r="C13" s="1">
        <v>47338</v>
      </c>
      <c r="D13" s="2">
        <v>154101</v>
      </c>
      <c r="E13" s="2">
        <v>45247</v>
      </c>
      <c r="F13" s="2">
        <v>148284.04999999999</v>
      </c>
      <c r="G13" s="2">
        <v>48278</v>
      </c>
      <c r="H13" s="2">
        <v>157290.26090594646</v>
      </c>
      <c r="I13" s="56">
        <f t="shared" si="1"/>
        <v>1.985719717774304</v>
      </c>
      <c r="J13" s="56">
        <f t="shared" si="2"/>
        <v>2.0695913108587609</v>
      </c>
      <c r="K13" s="57">
        <f t="shared" si="3"/>
        <v>6.6987866598890529</v>
      </c>
      <c r="L13" s="58">
        <f t="shared" si="4"/>
        <v>6.0736208013919715</v>
      </c>
      <c r="M13" s="12">
        <v>3454</v>
      </c>
      <c r="N13" s="2">
        <v>111216</v>
      </c>
      <c r="O13" s="2">
        <v>2594</v>
      </c>
      <c r="P13" s="2">
        <v>84665.559999999969</v>
      </c>
      <c r="Q13" s="2">
        <v>2648</v>
      </c>
      <c r="R13" s="2">
        <v>75361.149999468005</v>
      </c>
      <c r="S13" s="56">
        <f t="shared" si="5"/>
        <v>-23.335263462651998</v>
      </c>
      <c r="T13" s="56">
        <f t="shared" si="6"/>
        <v>-32.238931449190758</v>
      </c>
      <c r="U13" s="59">
        <f t="shared" si="7"/>
        <v>2.081727062451812</v>
      </c>
      <c r="V13" s="60">
        <f t="shared" si="8"/>
        <v>-10.989604274195985</v>
      </c>
      <c r="W13" s="1">
        <v>261</v>
      </c>
      <c r="X13" s="2">
        <v>28326</v>
      </c>
      <c r="Y13" s="2">
        <v>284</v>
      </c>
      <c r="Z13" s="2">
        <v>21024.22</v>
      </c>
      <c r="AA13" s="2">
        <v>270</v>
      </c>
      <c r="AB13" s="2">
        <v>39711.944790611997</v>
      </c>
      <c r="AC13" s="56">
        <f t="shared" si="9"/>
        <v>3.4482758620689653</v>
      </c>
      <c r="AD13" s="56">
        <f t="shared" si="10"/>
        <v>40.19609119046811</v>
      </c>
      <c r="AE13" s="59">
        <f t="shared" si="11"/>
        <v>-4.929577464788732</v>
      </c>
      <c r="AF13" s="61">
        <f t="shared" si="12"/>
        <v>88.88664973355489</v>
      </c>
      <c r="AG13" s="27">
        <f t="shared" si="13"/>
        <v>51053</v>
      </c>
      <c r="AH13" s="27">
        <f t="shared" si="14"/>
        <v>293643</v>
      </c>
      <c r="AI13" s="2">
        <f t="shared" si="15"/>
        <v>48125</v>
      </c>
      <c r="AJ13" s="2">
        <f t="shared" si="16"/>
        <v>253973.82999999996</v>
      </c>
      <c r="AK13" s="6">
        <f t="shared" si="17"/>
        <v>51196</v>
      </c>
      <c r="AL13" s="6">
        <f t="shared" si="18"/>
        <v>272363.35569602647</v>
      </c>
      <c r="AM13" s="56">
        <f t="shared" si="19"/>
        <v>0.28010107143556695</v>
      </c>
      <c r="AN13" s="56">
        <f t="shared" si="20"/>
        <v>-7.2467739070822503</v>
      </c>
      <c r="AO13" s="57">
        <f t="shared" si="21"/>
        <v>6.3812987012987019</v>
      </c>
      <c r="AP13" s="63">
        <f t="shared" si="22"/>
        <v>7.2407167683483431</v>
      </c>
    </row>
    <row r="14" spans="1:69" ht="30" customHeight="1" x14ac:dyDescent="0.3">
      <c r="A14" s="43">
        <v>8</v>
      </c>
      <c r="B14" s="39" t="s">
        <v>35</v>
      </c>
      <c r="C14" s="1">
        <v>21075</v>
      </c>
      <c r="D14" s="2">
        <v>52317</v>
      </c>
      <c r="E14" s="2">
        <v>20415</v>
      </c>
      <c r="F14" s="2">
        <v>53315.836235300012</v>
      </c>
      <c r="G14" s="2">
        <v>20742</v>
      </c>
      <c r="H14" s="2">
        <v>62550.942531300061</v>
      </c>
      <c r="I14" s="56">
        <f t="shared" si="1"/>
        <v>-1.5800711743772244</v>
      </c>
      <c r="J14" s="56">
        <f t="shared" si="2"/>
        <v>19.561409353174035</v>
      </c>
      <c r="K14" s="57">
        <f t="shared" si="3"/>
        <v>1.6017634092578985</v>
      </c>
      <c r="L14" s="58">
        <f t="shared" si="4"/>
        <v>17.321506981982878</v>
      </c>
      <c r="M14" s="12">
        <v>2118</v>
      </c>
      <c r="N14" s="2">
        <v>49942</v>
      </c>
      <c r="O14" s="2">
        <v>2080</v>
      </c>
      <c r="P14" s="2">
        <v>51686.721740999994</v>
      </c>
      <c r="Q14" s="2">
        <v>1436</v>
      </c>
      <c r="R14" s="2">
        <v>46953.667067300019</v>
      </c>
      <c r="S14" s="56">
        <f t="shared" si="5"/>
        <v>-32.200188857412655</v>
      </c>
      <c r="T14" s="56">
        <f t="shared" si="6"/>
        <v>-5.9836068493452021</v>
      </c>
      <c r="U14" s="59">
        <f t="shared" si="7"/>
        <v>-30.961538461538463</v>
      </c>
      <c r="V14" s="60">
        <f t="shared" si="8"/>
        <v>-9.1571964989714658</v>
      </c>
      <c r="W14" s="1">
        <v>94</v>
      </c>
      <c r="X14" s="2">
        <v>5999</v>
      </c>
      <c r="Y14" s="2">
        <v>53</v>
      </c>
      <c r="Z14" s="2">
        <v>6280.0401017000004</v>
      </c>
      <c r="AA14" s="2">
        <v>27</v>
      </c>
      <c r="AB14" s="2">
        <v>5331.0110641999991</v>
      </c>
      <c r="AC14" s="56">
        <f t="shared" si="9"/>
        <v>-71.276595744680847</v>
      </c>
      <c r="AD14" s="56">
        <f t="shared" si="10"/>
        <v>-11.135004764127372</v>
      </c>
      <c r="AE14" s="59">
        <f t="shared" si="11"/>
        <v>-49.056603773584904</v>
      </c>
      <c r="AF14" s="61">
        <f t="shared" si="12"/>
        <v>-15.11183085030142</v>
      </c>
      <c r="AG14" s="27">
        <f t="shared" si="13"/>
        <v>23287</v>
      </c>
      <c r="AH14" s="27">
        <f t="shared" si="14"/>
        <v>108258</v>
      </c>
      <c r="AI14" s="2">
        <f t="shared" si="15"/>
        <v>22548</v>
      </c>
      <c r="AJ14" s="2">
        <f t="shared" si="16"/>
        <v>111282.59807800001</v>
      </c>
      <c r="AK14" s="6">
        <f t="shared" si="17"/>
        <v>22205</v>
      </c>
      <c r="AL14" s="6">
        <f t="shared" si="18"/>
        <v>114835.62066280008</v>
      </c>
      <c r="AM14" s="56">
        <f t="shared" si="19"/>
        <v>-4.646369218877485</v>
      </c>
      <c r="AN14" s="56">
        <f t="shared" si="20"/>
        <v>6.0758749125238598</v>
      </c>
      <c r="AO14" s="57">
        <f t="shared" si="21"/>
        <v>-1.521199219442966</v>
      </c>
      <c r="AP14" s="63">
        <f t="shared" si="22"/>
        <v>3.1927926254109305</v>
      </c>
    </row>
    <row r="15" spans="1:69" ht="30" customHeight="1" x14ac:dyDescent="0.3">
      <c r="A15" s="43">
        <v>9</v>
      </c>
      <c r="B15" s="39" t="s">
        <v>36</v>
      </c>
      <c r="C15" s="1">
        <v>16696</v>
      </c>
      <c r="D15" s="2">
        <v>71568</v>
      </c>
      <c r="E15" s="2">
        <v>14972</v>
      </c>
      <c r="F15" s="2">
        <v>97883.41</v>
      </c>
      <c r="G15" s="2">
        <v>14975</v>
      </c>
      <c r="H15" s="2">
        <v>98116.81</v>
      </c>
      <c r="I15" s="56">
        <f t="shared" si="1"/>
        <v>-10.307858169621467</v>
      </c>
      <c r="J15" s="56">
        <f t="shared" si="2"/>
        <v>37.095922758774869</v>
      </c>
      <c r="K15" s="57">
        <f t="shared" si="3"/>
        <v>2.0037403152551429E-2</v>
      </c>
      <c r="L15" s="58">
        <f t="shared" si="4"/>
        <v>0.23844694417572312</v>
      </c>
      <c r="M15" s="12">
        <v>1934</v>
      </c>
      <c r="N15" s="2">
        <v>31621</v>
      </c>
      <c r="O15" s="2">
        <v>1844</v>
      </c>
      <c r="P15" s="2">
        <v>31013.599999999999</v>
      </c>
      <c r="Q15" s="2">
        <v>1841.56</v>
      </c>
      <c r="R15" s="2">
        <v>31118.829999999998</v>
      </c>
      <c r="S15" s="56">
        <f t="shared" si="5"/>
        <v>-4.7797311271975209</v>
      </c>
      <c r="T15" s="56">
        <f t="shared" si="6"/>
        <v>-1.5880901932260267</v>
      </c>
      <c r="U15" s="59">
        <f t="shared" si="7"/>
        <v>-0.13232104121475352</v>
      </c>
      <c r="V15" s="60">
        <f t="shared" si="8"/>
        <v>0.33930275749993416</v>
      </c>
      <c r="W15" s="1">
        <v>1159</v>
      </c>
      <c r="X15" s="2">
        <v>24754</v>
      </c>
      <c r="Y15" s="2">
        <v>1138</v>
      </c>
      <c r="Z15" s="2">
        <v>23797</v>
      </c>
      <c r="AA15" s="2">
        <v>1138</v>
      </c>
      <c r="AB15" s="2">
        <v>23797</v>
      </c>
      <c r="AC15" s="56">
        <f t="shared" si="9"/>
        <v>-1.81190681622088</v>
      </c>
      <c r="AD15" s="56">
        <f t="shared" si="10"/>
        <v>-3.8660418518219277</v>
      </c>
      <c r="AE15" s="59">
        <f t="shared" si="11"/>
        <v>0</v>
      </c>
      <c r="AF15" s="61">
        <f t="shared" si="12"/>
        <v>0</v>
      </c>
      <c r="AG15" s="27">
        <f t="shared" si="13"/>
        <v>19789</v>
      </c>
      <c r="AH15" s="27">
        <f t="shared" si="14"/>
        <v>127943</v>
      </c>
      <c r="AI15" s="2">
        <f t="shared" si="15"/>
        <v>17954</v>
      </c>
      <c r="AJ15" s="2">
        <f t="shared" si="16"/>
        <v>152694.01</v>
      </c>
      <c r="AK15" s="6">
        <f t="shared" si="17"/>
        <v>17954.560000000001</v>
      </c>
      <c r="AL15" s="6">
        <f t="shared" si="18"/>
        <v>153032.64000000001</v>
      </c>
      <c r="AM15" s="56">
        <f t="shared" si="19"/>
        <v>-9.2699984840062584</v>
      </c>
      <c r="AN15" s="56">
        <f t="shared" si="20"/>
        <v>19.610013834285592</v>
      </c>
      <c r="AO15" s="57">
        <f t="shared" si="21"/>
        <v>3.1190820987039639E-3</v>
      </c>
      <c r="AP15" s="63">
        <f t="shared" si="22"/>
        <v>0.22177032353790735</v>
      </c>
    </row>
    <row r="16" spans="1:69" ht="30" customHeight="1" x14ac:dyDescent="0.3">
      <c r="A16" s="43">
        <v>10</v>
      </c>
      <c r="B16" s="39" t="s">
        <v>37</v>
      </c>
      <c r="C16" s="1">
        <v>24624</v>
      </c>
      <c r="D16" s="2">
        <v>161555</v>
      </c>
      <c r="E16" s="2">
        <v>16529</v>
      </c>
      <c r="F16" s="2">
        <v>149483</v>
      </c>
      <c r="G16" s="2">
        <v>16529</v>
      </c>
      <c r="H16" s="2">
        <v>149483</v>
      </c>
      <c r="I16" s="56">
        <f t="shared" si="1"/>
        <v>-32.874431448992851</v>
      </c>
      <c r="J16" s="56">
        <f t="shared" si="2"/>
        <v>-7.4723778279842783</v>
      </c>
      <c r="K16" s="57">
        <f t="shared" si="3"/>
        <v>0</v>
      </c>
      <c r="L16" s="58">
        <f t="shared" si="4"/>
        <v>0</v>
      </c>
      <c r="M16" s="12">
        <v>2332</v>
      </c>
      <c r="N16" s="2">
        <v>125504</v>
      </c>
      <c r="O16" s="2">
        <v>2088</v>
      </c>
      <c r="P16" s="2">
        <v>126521</v>
      </c>
      <c r="Q16" s="2">
        <v>2088</v>
      </c>
      <c r="R16" s="2">
        <v>126521</v>
      </c>
      <c r="S16" s="56">
        <f t="shared" si="5"/>
        <v>-10.463121783876501</v>
      </c>
      <c r="T16" s="56">
        <f t="shared" si="6"/>
        <v>0.81033273839877618</v>
      </c>
      <c r="U16" s="59">
        <f t="shared" si="7"/>
        <v>0</v>
      </c>
      <c r="V16" s="60">
        <f t="shared" si="8"/>
        <v>0</v>
      </c>
      <c r="W16" s="1">
        <v>61</v>
      </c>
      <c r="X16" s="2">
        <v>14414</v>
      </c>
      <c r="Y16" s="2">
        <v>61</v>
      </c>
      <c r="Z16" s="2">
        <v>14442</v>
      </c>
      <c r="AA16" s="2">
        <v>61</v>
      </c>
      <c r="AB16" s="2">
        <v>14442</v>
      </c>
      <c r="AC16" s="56">
        <f t="shared" si="9"/>
        <v>0</v>
      </c>
      <c r="AD16" s="56">
        <f t="shared" si="10"/>
        <v>0.19425558484806441</v>
      </c>
      <c r="AE16" s="59">
        <f t="shared" si="11"/>
        <v>0</v>
      </c>
      <c r="AF16" s="61">
        <f t="shared" si="12"/>
        <v>0</v>
      </c>
      <c r="AG16" s="27">
        <f t="shared" si="13"/>
        <v>27017</v>
      </c>
      <c r="AH16" s="27">
        <f t="shared" si="14"/>
        <v>301473</v>
      </c>
      <c r="AI16" s="2">
        <f t="shared" si="15"/>
        <v>18678</v>
      </c>
      <c r="AJ16" s="2">
        <f t="shared" si="16"/>
        <v>290446</v>
      </c>
      <c r="AK16" s="6">
        <f t="shared" si="17"/>
        <v>18678</v>
      </c>
      <c r="AL16" s="6">
        <f t="shared" si="18"/>
        <v>290446</v>
      </c>
      <c r="AM16" s="56">
        <f t="shared" si="19"/>
        <v>-30.865751193692859</v>
      </c>
      <c r="AN16" s="56">
        <f t="shared" si="20"/>
        <v>-3.6577073237072639</v>
      </c>
      <c r="AO16" s="57">
        <f t="shared" si="21"/>
        <v>0</v>
      </c>
      <c r="AP16" s="63">
        <f t="shared" si="22"/>
        <v>0</v>
      </c>
    </row>
    <row r="17" spans="1:69" ht="30" customHeight="1" x14ac:dyDescent="0.3">
      <c r="A17" s="43">
        <v>11</v>
      </c>
      <c r="B17" s="39" t="s">
        <v>38</v>
      </c>
      <c r="C17" s="1">
        <v>57968</v>
      </c>
      <c r="D17" s="2">
        <v>263316</v>
      </c>
      <c r="E17" s="2">
        <v>44397</v>
      </c>
      <c r="F17" s="2">
        <v>259651.41065390009</v>
      </c>
      <c r="G17" s="2">
        <v>44615</v>
      </c>
      <c r="H17" s="2">
        <v>256298.22482619993</v>
      </c>
      <c r="I17" s="56">
        <f t="shared" si="1"/>
        <v>-23.035122826386971</v>
      </c>
      <c r="J17" s="56">
        <f t="shared" si="2"/>
        <v>-2.6651533419162021</v>
      </c>
      <c r="K17" s="57">
        <f t="shared" si="3"/>
        <v>0.49102416829965984</v>
      </c>
      <c r="L17" s="58">
        <f t="shared" si="4"/>
        <v>-1.2914182978076545</v>
      </c>
      <c r="M17" s="12">
        <v>488</v>
      </c>
      <c r="N17" s="2">
        <v>103527</v>
      </c>
      <c r="O17" s="2">
        <v>804</v>
      </c>
      <c r="P17" s="2">
        <v>171474.94624299998</v>
      </c>
      <c r="Q17" s="2">
        <v>678</v>
      </c>
      <c r="R17" s="2">
        <v>206715.91532729997</v>
      </c>
      <c r="S17" s="56">
        <f t="shared" si="5"/>
        <v>38.934426229508198</v>
      </c>
      <c r="T17" s="56">
        <f t="shared" si="6"/>
        <v>99.67343333362308</v>
      </c>
      <c r="U17" s="59">
        <f t="shared" si="7"/>
        <v>-15.671641791044777</v>
      </c>
      <c r="V17" s="60">
        <f t="shared" si="8"/>
        <v>20.551672332563044</v>
      </c>
      <c r="W17" s="1">
        <v>24</v>
      </c>
      <c r="X17" s="2">
        <v>32624</v>
      </c>
      <c r="Y17" s="2">
        <v>81</v>
      </c>
      <c r="Z17" s="2">
        <v>103915.42489499999</v>
      </c>
      <c r="AA17" s="2">
        <v>61</v>
      </c>
      <c r="AB17" s="2">
        <v>103778.98821600001</v>
      </c>
      <c r="AC17" s="56">
        <f t="shared" si="9"/>
        <v>154.16666666666669</v>
      </c>
      <c r="AD17" s="56">
        <f t="shared" si="10"/>
        <v>218.10626598822958</v>
      </c>
      <c r="AE17" s="59">
        <f t="shared" si="11"/>
        <v>-24.691358024691358</v>
      </c>
      <c r="AF17" s="61">
        <f t="shared" si="12"/>
        <v>-0.13129588714845503</v>
      </c>
      <c r="AG17" s="27">
        <f t="shared" si="13"/>
        <v>58480</v>
      </c>
      <c r="AH17" s="27">
        <f t="shared" si="14"/>
        <v>399467</v>
      </c>
      <c r="AI17" s="2">
        <f t="shared" si="15"/>
        <v>45282</v>
      </c>
      <c r="AJ17" s="2">
        <f t="shared" si="16"/>
        <v>535041.78179190005</v>
      </c>
      <c r="AK17" s="6">
        <f t="shared" si="17"/>
        <v>45354</v>
      </c>
      <c r="AL17" s="6">
        <f t="shared" si="18"/>
        <v>566793.12836949993</v>
      </c>
      <c r="AM17" s="56">
        <f t="shared" si="19"/>
        <v>-22.445280437756498</v>
      </c>
      <c r="AN17" s="56">
        <f t="shared" si="20"/>
        <v>41.887346982228799</v>
      </c>
      <c r="AO17" s="57">
        <f t="shared" si="21"/>
        <v>0.15900357758049558</v>
      </c>
      <c r="AP17" s="63">
        <f t="shared" si="22"/>
        <v>5.9343676808308201</v>
      </c>
    </row>
    <row r="18" spans="1:69" ht="30" customHeight="1" thickBot="1" x14ac:dyDescent="0.35">
      <c r="A18" s="41">
        <v>12</v>
      </c>
      <c r="B18" s="40" t="s">
        <v>39</v>
      </c>
      <c r="C18" s="28">
        <v>28688</v>
      </c>
      <c r="D18" s="29">
        <v>99319</v>
      </c>
      <c r="E18" s="29">
        <v>27408</v>
      </c>
      <c r="F18" s="29">
        <v>155561.8095687</v>
      </c>
      <c r="G18" s="29">
        <v>28341</v>
      </c>
      <c r="H18" s="29">
        <v>164902</v>
      </c>
      <c r="I18" s="64">
        <f t="shared" si="1"/>
        <v>-1.2095649749023982</v>
      </c>
      <c r="J18" s="64">
        <f t="shared" si="2"/>
        <v>66.032682568290056</v>
      </c>
      <c r="K18" s="65">
        <f t="shared" si="3"/>
        <v>3.4041155866900175</v>
      </c>
      <c r="L18" s="66">
        <f t="shared" si="4"/>
        <v>6.0041667406646715</v>
      </c>
      <c r="M18" s="30">
        <v>3106</v>
      </c>
      <c r="N18" s="29">
        <v>111105</v>
      </c>
      <c r="O18" s="29">
        <v>2348</v>
      </c>
      <c r="P18" s="29">
        <v>106776.13397289999</v>
      </c>
      <c r="Q18" s="29">
        <v>2765</v>
      </c>
      <c r="R18" s="29">
        <v>92031</v>
      </c>
      <c r="S18" s="64">
        <f t="shared" si="5"/>
        <v>-10.978750804893753</v>
      </c>
      <c r="T18" s="64">
        <f t="shared" si="6"/>
        <v>-17.167544214931819</v>
      </c>
      <c r="U18" s="67">
        <f t="shared" si="7"/>
        <v>17.759795570698465</v>
      </c>
      <c r="V18" s="68">
        <f t="shared" si="8"/>
        <v>-13.809391129147208</v>
      </c>
      <c r="W18" s="28">
        <v>524</v>
      </c>
      <c r="X18" s="29">
        <v>46409</v>
      </c>
      <c r="Y18" s="29">
        <v>423</v>
      </c>
      <c r="Z18" s="29">
        <v>37523</v>
      </c>
      <c r="AA18" s="29">
        <v>428</v>
      </c>
      <c r="AB18" s="29">
        <v>37717</v>
      </c>
      <c r="AC18" s="64">
        <f t="shared" si="9"/>
        <v>-18.320610687022899</v>
      </c>
      <c r="AD18" s="64">
        <f t="shared" si="10"/>
        <v>-18.729125816113253</v>
      </c>
      <c r="AE18" s="67">
        <f t="shared" si="11"/>
        <v>1.1820330969267139</v>
      </c>
      <c r="AF18" s="69">
        <f t="shared" si="12"/>
        <v>0.51701623004557207</v>
      </c>
      <c r="AG18" s="77">
        <f t="shared" si="13"/>
        <v>32318</v>
      </c>
      <c r="AH18" s="77">
        <f t="shared" si="14"/>
        <v>256833</v>
      </c>
      <c r="AI18" s="29">
        <f t="shared" si="15"/>
        <v>30179</v>
      </c>
      <c r="AJ18" s="29">
        <f t="shared" si="16"/>
        <v>299860.94354160002</v>
      </c>
      <c r="AK18" s="78">
        <f t="shared" si="17"/>
        <v>31534</v>
      </c>
      <c r="AL18" s="78">
        <f t="shared" si="18"/>
        <v>294650</v>
      </c>
      <c r="AM18" s="64">
        <f t="shared" si="19"/>
        <v>-2.425892691379417</v>
      </c>
      <c r="AN18" s="64">
        <f t="shared" si="20"/>
        <v>14.724353957630054</v>
      </c>
      <c r="AO18" s="65">
        <f t="shared" si="21"/>
        <v>4.4898770668345538</v>
      </c>
      <c r="AP18" s="70">
        <f t="shared" si="22"/>
        <v>-1.7377866820715515</v>
      </c>
    </row>
    <row r="19" spans="1:69" s="16" customFormat="1" ht="30" customHeight="1" thickBot="1" x14ac:dyDescent="0.35">
      <c r="A19" s="46"/>
      <c r="B19" s="31" t="s">
        <v>23</v>
      </c>
      <c r="C19" s="32">
        <v>484090</v>
      </c>
      <c r="D19" s="33">
        <v>1673655</v>
      </c>
      <c r="E19" s="33">
        <v>414629.51858255785</v>
      </c>
      <c r="F19" s="33">
        <v>1728455.1682280204</v>
      </c>
      <c r="G19" s="33">
        <v>424975</v>
      </c>
      <c r="H19" s="33">
        <v>1755990</v>
      </c>
      <c r="I19" s="71">
        <f t="shared" si="1"/>
        <v>-12.211572228304654</v>
      </c>
      <c r="J19" s="71">
        <f t="shared" si="2"/>
        <v>4.9194726511736286</v>
      </c>
      <c r="K19" s="72">
        <f t="shared" si="3"/>
        <v>2.4951145429319537</v>
      </c>
      <c r="L19" s="73">
        <f t="shared" si="4"/>
        <v>1.5930312962764179</v>
      </c>
      <c r="M19" s="34">
        <v>35083.4035</v>
      </c>
      <c r="N19" s="33">
        <v>1132832</v>
      </c>
      <c r="O19" s="33">
        <v>28431.00741648459</v>
      </c>
      <c r="P19" s="33">
        <v>1153561.0526415631</v>
      </c>
      <c r="Q19" s="33">
        <v>27997</v>
      </c>
      <c r="R19" s="33">
        <f>SUM(R7:R18)</f>
        <v>1170769.7861527679</v>
      </c>
      <c r="S19" s="71">
        <f t="shared" si="5"/>
        <v>-20.198734424383883</v>
      </c>
      <c r="T19" s="71">
        <f t="shared" si="6"/>
        <v>3.3489331297816403</v>
      </c>
      <c r="U19" s="74">
        <f t="shared" si="7"/>
        <v>-1.5265284487701556</v>
      </c>
      <c r="V19" s="75">
        <f t="shared" si="8"/>
        <v>1.4917921744842373</v>
      </c>
      <c r="W19" s="32">
        <v>3818</v>
      </c>
      <c r="X19" s="33">
        <v>368023</v>
      </c>
      <c r="Y19" s="33">
        <v>3697</v>
      </c>
      <c r="Z19" s="33">
        <v>500958.69149609999</v>
      </c>
      <c r="AA19" s="33">
        <v>3816</v>
      </c>
      <c r="AB19" s="33">
        <f>SUM(AB7:AB18)</f>
        <v>601047.34983961191</v>
      </c>
      <c r="AC19" s="71">
        <f t="shared" si="9"/>
        <v>-5.2383446830801469E-2</v>
      </c>
      <c r="AD19" s="71">
        <f t="shared" si="10"/>
        <v>63.317876828244948</v>
      </c>
      <c r="AE19" s="74">
        <f t="shared" si="11"/>
        <v>3.2188260751961053</v>
      </c>
      <c r="AF19" s="76">
        <f t="shared" si="12"/>
        <v>19.979423461962455</v>
      </c>
      <c r="AG19" s="34">
        <f t="shared" si="13"/>
        <v>522991.40350000001</v>
      </c>
      <c r="AH19" s="34">
        <f t="shared" si="14"/>
        <v>3174510</v>
      </c>
      <c r="AI19" s="33">
        <f t="shared" ref="AI19:AJ19" si="23">E19+O19+Y19</f>
        <v>446757.52599904244</v>
      </c>
      <c r="AJ19" s="33">
        <f t="shared" si="23"/>
        <v>3382974.9123656834</v>
      </c>
      <c r="AK19" s="33">
        <f>SUM(AK7:AK18)</f>
        <v>456787.56</v>
      </c>
      <c r="AL19" s="33">
        <f>SUM(AL7:AL18)</f>
        <v>3527807.0148957265</v>
      </c>
      <c r="AM19" s="71">
        <f t="shared" si="19"/>
        <v>-12.658686750288052</v>
      </c>
      <c r="AN19" s="71">
        <f t="shared" si="20"/>
        <v>11.129182610725008</v>
      </c>
      <c r="AO19" s="72">
        <f t="shared" si="21"/>
        <v>2.2450733154474172</v>
      </c>
      <c r="AP19" s="73">
        <f t="shared" si="22"/>
        <v>4.2812053379598769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</row>
    <row r="20" spans="1:69" ht="30" customHeight="1" x14ac:dyDescent="0.3">
      <c r="A20" s="42">
        <v>13</v>
      </c>
      <c r="B20" s="38" t="s">
        <v>5</v>
      </c>
      <c r="C20" s="5">
        <v>4825</v>
      </c>
      <c r="D20" s="6">
        <v>39014</v>
      </c>
      <c r="E20" s="6">
        <v>5152</v>
      </c>
      <c r="F20" s="6">
        <v>34428.567679899919</v>
      </c>
      <c r="G20" s="6">
        <v>4888</v>
      </c>
      <c r="H20" s="6">
        <v>33092.341071700001</v>
      </c>
      <c r="I20" s="56">
        <f t="shared" si="1"/>
        <v>1.3056994818652849</v>
      </c>
      <c r="J20" s="56">
        <f t="shared" si="2"/>
        <v>-15.178292224073409</v>
      </c>
      <c r="K20" s="57">
        <f t="shared" si="3"/>
        <v>-5.1242236024844718</v>
      </c>
      <c r="L20" s="58">
        <f t="shared" si="4"/>
        <v>-3.8811565459925723</v>
      </c>
      <c r="M20" s="27">
        <v>390</v>
      </c>
      <c r="N20" s="6">
        <v>7772</v>
      </c>
      <c r="O20" s="6">
        <v>363</v>
      </c>
      <c r="P20" s="6">
        <v>5913.4480077000035</v>
      </c>
      <c r="Q20" s="6">
        <v>333</v>
      </c>
      <c r="R20" s="6">
        <v>6176.5608520000005</v>
      </c>
      <c r="S20" s="56">
        <f t="shared" si="5"/>
        <v>-14.615384615384617</v>
      </c>
      <c r="T20" s="56">
        <f t="shared" si="6"/>
        <v>-20.528038445702514</v>
      </c>
      <c r="U20" s="59">
        <f t="shared" si="7"/>
        <v>-8.2644628099173563</v>
      </c>
      <c r="V20" s="60">
        <f t="shared" si="8"/>
        <v>4.4493981169259156</v>
      </c>
      <c r="W20" s="5">
        <v>22</v>
      </c>
      <c r="X20" s="6">
        <v>3518</v>
      </c>
      <c r="Y20" s="6">
        <v>22</v>
      </c>
      <c r="Z20" s="6">
        <v>3465.8331038000006</v>
      </c>
      <c r="AA20" s="6">
        <v>74</v>
      </c>
      <c r="AB20" s="6">
        <v>3025.5384640000007</v>
      </c>
      <c r="AC20" s="56">
        <f t="shared" si="9"/>
        <v>236.36363636363637</v>
      </c>
      <c r="AD20" s="56">
        <f t="shared" si="10"/>
        <v>-13.998338146674227</v>
      </c>
      <c r="AE20" s="59">
        <f t="shared" si="11"/>
        <v>236.36363636363637</v>
      </c>
      <c r="AF20" s="61">
        <f t="shared" si="12"/>
        <v>-12.703861571327629</v>
      </c>
      <c r="AG20" s="27">
        <f t="shared" si="13"/>
        <v>5237</v>
      </c>
      <c r="AH20" s="27">
        <f t="shared" si="14"/>
        <v>50304</v>
      </c>
      <c r="AI20" s="6">
        <f t="shared" ref="AI20:AI34" si="24">E20+O20+Y20</f>
        <v>5537</v>
      </c>
      <c r="AJ20" s="6">
        <f t="shared" ref="AJ20:AJ34" si="25">F20+P20+Z20</f>
        <v>43807.848791399927</v>
      </c>
      <c r="AK20" s="6">
        <f t="shared" si="17"/>
        <v>5295</v>
      </c>
      <c r="AL20" s="6">
        <f t="shared" si="18"/>
        <v>42294.4403877</v>
      </c>
      <c r="AM20" s="56">
        <f t="shared" si="19"/>
        <v>1.1075042963528738</v>
      </c>
      <c r="AN20" s="56">
        <f t="shared" si="20"/>
        <v>-15.922311570252862</v>
      </c>
      <c r="AO20" s="57">
        <f t="shared" si="21"/>
        <v>-4.3705977966407801</v>
      </c>
      <c r="AP20" s="62">
        <f t="shared" si="22"/>
        <v>-3.4546512678728685</v>
      </c>
    </row>
    <row r="21" spans="1:69" ht="30" customHeight="1" x14ac:dyDescent="0.3">
      <c r="A21" s="43">
        <v>14</v>
      </c>
      <c r="B21" s="39" t="s">
        <v>9</v>
      </c>
      <c r="C21" s="1">
        <v>2155</v>
      </c>
      <c r="D21" s="2">
        <v>12138</v>
      </c>
      <c r="E21" s="2">
        <v>2280</v>
      </c>
      <c r="F21" s="2">
        <v>12666.366748300003</v>
      </c>
      <c r="G21" s="2">
        <v>2270</v>
      </c>
      <c r="H21" s="2">
        <v>12264.883244299999</v>
      </c>
      <c r="I21" s="56">
        <f t="shared" si="1"/>
        <v>5.3364269141531322</v>
      </c>
      <c r="J21" s="56">
        <f t="shared" si="2"/>
        <v>1.0453389710001582</v>
      </c>
      <c r="K21" s="57">
        <f t="shared" si="3"/>
        <v>-0.43859649122807015</v>
      </c>
      <c r="L21" s="58">
        <f t="shared" si="4"/>
        <v>-3.1696816615063508</v>
      </c>
      <c r="M21" s="12">
        <v>165</v>
      </c>
      <c r="N21" s="2">
        <v>4529.6000000000004</v>
      </c>
      <c r="O21" s="2">
        <v>163</v>
      </c>
      <c r="P21" s="2">
        <v>4423.0008223000004</v>
      </c>
      <c r="Q21" s="2">
        <v>174</v>
      </c>
      <c r="R21" s="2">
        <v>4589.0630185</v>
      </c>
      <c r="S21" s="56">
        <f t="shared" si="5"/>
        <v>5.4545454545454541</v>
      </c>
      <c r="T21" s="56">
        <f t="shared" si="6"/>
        <v>1.3127653324796811</v>
      </c>
      <c r="U21" s="59">
        <f t="shared" si="7"/>
        <v>6.7484662576687118</v>
      </c>
      <c r="V21" s="60">
        <f t="shared" si="8"/>
        <v>3.7545142511107592</v>
      </c>
      <c r="W21" s="1">
        <v>8</v>
      </c>
      <c r="X21" s="2">
        <v>499</v>
      </c>
      <c r="Y21" s="2">
        <v>6</v>
      </c>
      <c r="Z21" s="2">
        <v>543.52863000000002</v>
      </c>
      <c r="AA21" s="2">
        <v>6</v>
      </c>
      <c r="AB21" s="2">
        <v>548.05517999999995</v>
      </c>
      <c r="AC21" s="56">
        <f t="shared" si="9"/>
        <v>-25</v>
      </c>
      <c r="AD21" s="56">
        <f t="shared" si="10"/>
        <v>9.8306973947895706</v>
      </c>
      <c r="AE21" s="59">
        <f t="shared" si="11"/>
        <v>0</v>
      </c>
      <c r="AF21" s="61">
        <f t="shared" si="12"/>
        <v>0.83280801601930865</v>
      </c>
      <c r="AG21" s="27">
        <f t="shared" si="13"/>
        <v>2328</v>
      </c>
      <c r="AH21" s="27">
        <f t="shared" si="14"/>
        <v>17166.599999999999</v>
      </c>
      <c r="AI21" s="2">
        <f t="shared" si="24"/>
        <v>2449</v>
      </c>
      <c r="AJ21" s="2">
        <f t="shared" si="25"/>
        <v>17632.896200600004</v>
      </c>
      <c r="AK21" s="6">
        <f t="shared" si="17"/>
        <v>2450</v>
      </c>
      <c r="AL21" s="6">
        <f t="shared" si="18"/>
        <v>17402.001442799999</v>
      </c>
      <c r="AM21" s="56">
        <f t="shared" si="19"/>
        <v>5.2405498281786942</v>
      </c>
      <c r="AN21" s="56">
        <f t="shared" si="20"/>
        <v>1.3712758659256985</v>
      </c>
      <c r="AO21" s="57">
        <f t="shared" si="21"/>
        <v>4.0832993058391179E-2</v>
      </c>
      <c r="AP21" s="63">
        <f t="shared" si="22"/>
        <v>-1.3094545284747241</v>
      </c>
    </row>
    <row r="22" spans="1:69" ht="30" customHeight="1" x14ac:dyDescent="0.3">
      <c r="A22" s="43">
        <v>15</v>
      </c>
      <c r="B22" s="39" t="s">
        <v>3</v>
      </c>
      <c r="C22" s="1">
        <v>174448</v>
      </c>
      <c r="D22" s="2">
        <v>241874</v>
      </c>
      <c r="E22" s="2">
        <v>21881</v>
      </c>
      <c r="F22" s="2">
        <v>425780.76588404854</v>
      </c>
      <c r="G22" s="2">
        <v>22801</v>
      </c>
      <c r="H22" s="2">
        <v>477570.4255058</v>
      </c>
      <c r="I22" s="56">
        <f t="shared" si="1"/>
        <v>-86.929629459781708</v>
      </c>
      <c r="J22" s="56">
        <f t="shared" si="2"/>
        <v>97.445953474040209</v>
      </c>
      <c r="K22" s="57">
        <f t="shared" si="3"/>
        <v>4.2045610346876288</v>
      </c>
      <c r="L22" s="58">
        <f t="shared" si="4"/>
        <v>12.163456823659143</v>
      </c>
      <c r="M22" s="12">
        <v>16146</v>
      </c>
      <c r="N22" s="2">
        <v>544051</v>
      </c>
      <c r="O22" s="2">
        <v>19923</v>
      </c>
      <c r="P22" s="2">
        <v>741539.45026178192</v>
      </c>
      <c r="Q22" s="2">
        <v>19321</v>
      </c>
      <c r="R22" s="2">
        <v>740020.43397540029</v>
      </c>
      <c r="S22" s="56">
        <f t="shared" si="5"/>
        <v>19.664313142574009</v>
      </c>
      <c r="T22" s="56">
        <f t="shared" si="6"/>
        <v>36.020416096174863</v>
      </c>
      <c r="U22" s="59">
        <f t="shared" si="7"/>
        <v>-3.0216332881594137</v>
      </c>
      <c r="V22" s="60">
        <f t="shared" si="8"/>
        <v>-0.20484632150661519</v>
      </c>
      <c r="W22" s="1">
        <v>4265</v>
      </c>
      <c r="X22" s="2">
        <v>326784</v>
      </c>
      <c r="Y22" s="2">
        <v>3837</v>
      </c>
      <c r="Z22" s="2">
        <v>388060.5074459</v>
      </c>
      <c r="AA22" s="2">
        <v>3722</v>
      </c>
      <c r="AB22" s="2">
        <v>441087</v>
      </c>
      <c r="AC22" s="56">
        <f t="shared" si="9"/>
        <v>-12.731535756154749</v>
      </c>
      <c r="AD22" s="56">
        <f t="shared" si="10"/>
        <v>34.978150705052883</v>
      </c>
      <c r="AE22" s="59">
        <f t="shared" si="11"/>
        <v>-2.9971331769611678</v>
      </c>
      <c r="AF22" s="61">
        <f t="shared" si="12"/>
        <v>13.664490855589701</v>
      </c>
      <c r="AG22" s="27">
        <f t="shared" si="13"/>
        <v>194859</v>
      </c>
      <c r="AH22" s="27">
        <f t="shared" si="14"/>
        <v>1112709</v>
      </c>
      <c r="AI22" s="2">
        <f t="shared" si="24"/>
        <v>45641</v>
      </c>
      <c r="AJ22" s="2">
        <f t="shared" si="25"/>
        <v>1555380.7235917305</v>
      </c>
      <c r="AK22" s="6">
        <f t="shared" si="17"/>
        <v>45844</v>
      </c>
      <c r="AL22" s="6">
        <f t="shared" si="18"/>
        <v>1658677.8594812003</v>
      </c>
      <c r="AM22" s="56">
        <f t="shared" si="19"/>
        <v>-76.473244756464936</v>
      </c>
      <c r="AN22" s="56">
        <f t="shared" si="20"/>
        <v>49.066634626052306</v>
      </c>
      <c r="AO22" s="57">
        <f t="shared" si="21"/>
        <v>0.4447755307727701</v>
      </c>
      <c r="AP22" s="63">
        <f t="shared" si="22"/>
        <v>6.6412765905271813</v>
      </c>
    </row>
    <row r="23" spans="1:69" ht="30" customHeight="1" x14ac:dyDescent="0.3">
      <c r="A23" s="43">
        <v>16</v>
      </c>
      <c r="B23" s="39" t="s">
        <v>4</v>
      </c>
      <c r="C23" s="1">
        <v>24117</v>
      </c>
      <c r="D23" s="2">
        <v>259492</v>
      </c>
      <c r="E23" s="2">
        <v>4969</v>
      </c>
      <c r="F23" s="2">
        <v>132879.04261959999</v>
      </c>
      <c r="G23" s="2">
        <v>18982</v>
      </c>
      <c r="H23" s="2">
        <v>261742.75730795792</v>
      </c>
      <c r="I23" s="56">
        <f t="shared" si="1"/>
        <v>-21.292034664344651</v>
      </c>
      <c r="J23" s="56">
        <f t="shared" si="2"/>
        <v>0.8673705963798175</v>
      </c>
      <c r="K23" s="57">
        <f t="shared" si="3"/>
        <v>282.00845240491049</v>
      </c>
      <c r="L23" s="58">
        <f t="shared" si="4"/>
        <v>96.978208262128319</v>
      </c>
      <c r="M23" s="12">
        <v>6651</v>
      </c>
      <c r="N23" s="2">
        <v>215521</v>
      </c>
      <c r="O23" s="2">
        <v>2597</v>
      </c>
      <c r="P23" s="2">
        <v>151837.2701128</v>
      </c>
      <c r="Q23" s="2">
        <v>5764</v>
      </c>
      <c r="R23" s="2">
        <v>226517.65327135322</v>
      </c>
      <c r="S23" s="56">
        <f t="shared" si="5"/>
        <v>-13.336340399939859</v>
      </c>
      <c r="T23" s="56">
        <f t="shared" si="6"/>
        <v>5.1023581327820589</v>
      </c>
      <c r="U23" s="59">
        <f t="shared" si="7"/>
        <v>121.94840200231036</v>
      </c>
      <c r="V23" s="60">
        <f t="shared" si="8"/>
        <v>49.184487512896609</v>
      </c>
      <c r="W23" s="1">
        <v>693</v>
      </c>
      <c r="X23" s="2">
        <v>42141</v>
      </c>
      <c r="Y23" s="2">
        <v>548</v>
      </c>
      <c r="Z23" s="2">
        <v>51305.606898999991</v>
      </c>
      <c r="AA23" s="2">
        <v>785</v>
      </c>
      <c r="AB23" s="2">
        <v>66522.906087459487</v>
      </c>
      <c r="AC23" s="56">
        <f t="shared" si="9"/>
        <v>13.275613275613276</v>
      </c>
      <c r="AD23" s="56">
        <f t="shared" si="10"/>
        <v>57.857920048075471</v>
      </c>
      <c r="AE23" s="59">
        <f t="shared" si="11"/>
        <v>43.248175182481752</v>
      </c>
      <c r="AF23" s="61">
        <f t="shared" si="12"/>
        <v>29.660109505021953</v>
      </c>
      <c r="AG23" s="27">
        <f t="shared" si="13"/>
        <v>31461</v>
      </c>
      <c r="AH23" s="27">
        <f t="shared" si="14"/>
        <v>517154</v>
      </c>
      <c r="AI23" s="2">
        <f t="shared" si="24"/>
        <v>8114</v>
      </c>
      <c r="AJ23" s="2">
        <f t="shared" si="25"/>
        <v>336021.91963140003</v>
      </c>
      <c r="AK23" s="6">
        <f t="shared" si="17"/>
        <v>25531</v>
      </c>
      <c r="AL23" s="6">
        <f t="shared" si="18"/>
        <v>554783.31666677061</v>
      </c>
      <c r="AM23" s="56">
        <f t="shared" si="19"/>
        <v>-18.848733352404565</v>
      </c>
      <c r="AN23" s="56">
        <f t="shared" si="20"/>
        <v>7.2762304201012871</v>
      </c>
      <c r="AO23" s="57">
        <f t="shared" si="21"/>
        <v>214.65368498890805</v>
      </c>
      <c r="AP23" s="63">
        <f t="shared" si="22"/>
        <v>65.103311496863469</v>
      </c>
    </row>
    <row r="24" spans="1:69" ht="30" customHeight="1" x14ac:dyDescent="0.3">
      <c r="A24" s="43">
        <v>17</v>
      </c>
      <c r="B24" s="39" t="s">
        <v>8</v>
      </c>
      <c r="C24" s="1">
        <v>2375</v>
      </c>
      <c r="D24" s="2">
        <v>34557</v>
      </c>
      <c r="E24" s="2">
        <v>4494</v>
      </c>
      <c r="F24" s="2">
        <v>51730.301522054207</v>
      </c>
      <c r="G24" s="2">
        <v>4854</v>
      </c>
      <c r="H24" s="2">
        <v>59806.630000000005</v>
      </c>
      <c r="I24" s="56">
        <f t="shared" si="1"/>
        <v>104.37894736842107</v>
      </c>
      <c r="J24" s="56">
        <f t="shared" si="2"/>
        <v>73.066614578811823</v>
      </c>
      <c r="K24" s="57">
        <f t="shared" si="3"/>
        <v>8.0106809078771697</v>
      </c>
      <c r="L24" s="58">
        <f t="shared" si="4"/>
        <v>15.612374643713631</v>
      </c>
      <c r="M24" s="12">
        <v>5946</v>
      </c>
      <c r="N24" s="2">
        <v>90526</v>
      </c>
      <c r="O24" s="2">
        <v>1778</v>
      </c>
      <c r="P24" s="2">
        <v>62541.4798809969</v>
      </c>
      <c r="Q24" s="2">
        <v>1983</v>
      </c>
      <c r="R24" s="2">
        <v>72885.680000000008</v>
      </c>
      <c r="S24" s="56">
        <f t="shared" si="5"/>
        <v>-66.649848637739666</v>
      </c>
      <c r="T24" s="56">
        <f t="shared" si="6"/>
        <v>-19.48646797605107</v>
      </c>
      <c r="U24" s="59">
        <f t="shared" si="7"/>
        <v>11.529808773903262</v>
      </c>
      <c r="V24" s="60">
        <f t="shared" si="8"/>
        <v>16.539743125180145</v>
      </c>
      <c r="W24" s="1">
        <v>708</v>
      </c>
      <c r="X24" s="2">
        <v>19369</v>
      </c>
      <c r="Y24" s="2">
        <v>412</v>
      </c>
      <c r="Z24" s="2">
        <v>28481.972495799997</v>
      </c>
      <c r="AA24" s="2">
        <v>428</v>
      </c>
      <c r="AB24" s="2">
        <v>27243.15</v>
      </c>
      <c r="AC24" s="56">
        <f t="shared" si="9"/>
        <v>-39.548022598870055</v>
      </c>
      <c r="AD24" s="56">
        <f t="shared" si="10"/>
        <v>40.653363622283038</v>
      </c>
      <c r="AE24" s="59">
        <f t="shared" si="11"/>
        <v>3.8834951456310676</v>
      </c>
      <c r="AF24" s="61">
        <f t="shared" si="12"/>
        <v>-4.3494968474626345</v>
      </c>
      <c r="AG24" s="27">
        <f t="shared" si="13"/>
        <v>9029</v>
      </c>
      <c r="AH24" s="27">
        <f t="shared" si="14"/>
        <v>144452</v>
      </c>
      <c r="AI24" s="2">
        <f t="shared" si="24"/>
        <v>6684</v>
      </c>
      <c r="AJ24" s="2">
        <f t="shared" si="25"/>
        <v>142753.75389885111</v>
      </c>
      <c r="AK24" s="6">
        <f t="shared" si="17"/>
        <v>7265</v>
      </c>
      <c r="AL24" s="6">
        <f t="shared" si="18"/>
        <v>159935.46000000002</v>
      </c>
      <c r="AM24" s="56">
        <f t="shared" si="19"/>
        <v>-19.537047292058922</v>
      </c>
      <c r="AN24" s="56">
        <f t="shared" si="20"/>
        <v>10.718757788054178</v>
      </c>
      <c r="AO24" s="57">
        <f t="shared" si="21"/>
        <v>8.6923997606223828</v>
      </c>
      <c r="AP24" s="63">
        <f t="shared" si="22"/>
        <v>12.035904928512842</v>
      </c>
    </row>
    <row r="25" spans="1:69" ht="30" customHeight="1" x14ac:dyDescent="0.3">
      <c r="A25" s="43">
        <v>18</v>
      </c>
      <c r="B25" s="39" t="s">
        <v>10</v>
      </c>
      <c r="C25" s="1">
        <v>3662</v>
      </c>
      <c r="D25" s="2">
        <v>55475</v>
      </c>
      <c r="E25" s="2">
        <v>2188</v>
      </c>
      <c r="F25" s="2">
        <v>44321</v>
      </c>
      <c r="G25" s="2">
        <v>3356</v>
      </c>
      <c r="H25" s="2">
        <v>62655.47266097003</v>
      </c>
      <c r="I25" s="56">
        <f t="shared" si="1"/>
        <v>-8.3560895685417798</v>
      </c>
      <c r="J25" s="56">
        <f t="shared" si="2"/>
        <v>12.943619037350212</v>
      </c>
      <c r="K25" s="57">
        <f t="shared" si="3"/>
        <v>53.382084095063988</v>
      </c>
      <c r="L25" s="58">
        <f t="shared" si="4"/>
        <v>41.367461611809368</v>
      </c>
      <c r="M25" s="12">
        <v>1935</v>
      </c>
      <c r="N25" s="2">
        <v>33656</v>
      </c>
      <c r="O25" s="2">
        <v>749</v>
      </c>
      <c r="P25" s="2">
        <v>34619</v>
      </c>
      <c r="Q25" s="2">
        <v>1172</v>
      </c>
      <c r="R25" s="2">
        <v>41563.324420945472</v>
      </c>
      <c r="S25" s="56">
        <f t="shared" si="5"/>
        <v>-39.431524547803619</v>
      </c>
      <c r="T25" s="56">
        <f t="shared" si="6"/>
        <v>23.494546057004609</v>
      </c>
      <c r="U25" s="59">
        <f t="shared" si="7"/>
        <v>56.475300400534046</v>
      </c>
      <c r="V25" s="60">
        <f t="shared" si="8"/>
        <v>20.059286579466395</v>
      </c>
      <c r="W25" s="1">
        <v>315</v>
      </c>
      <c r="X25" s="2">
        <v>32473</v>
      </c>
      <c r="Y25" s="2">
        <v>233</v>
      </c>
      <c r="Z25" s="2">
        <v>39494</v>
      </c>
      <c r="AA25" s="2">
        <v>295</v>
      </c>
      <c r="AB25" s="2">
        <v>40453.878600830001</v>
      </c>
      <c r="AC25" s="56">
        <f t="shared" si="9"/>
        <v>-6.3492063492063489</v>
      </c>
      <c r="AD25" s="56">
        <f t="shared" si="10"/>
        <v>24.576967329258157</v>
      </c>
      <c r="AE25" s="59">
        <f t="shared" si="11"/>
        <v>26.609442060085836</v>
      </c>
      <c r="AF25" s="61">
        <f t="shared" si="12"/>
        <v>2.4304415881652943</v>
      </c>
      <c r="AG25" s="27">
        <f t="shared" si="13"/>
        <v>5912</v>
      </c>
      <c r="AH25" s="27">
        <f t="shared" si="14"/>
        <v>121604</v>
      </c>
      <c r="AI25" s="2">
        <f t="shared" si="24"/>
        <v>3170</v>
      </c>
      <c r="AJ25" s="2">
        <f t="shared" si="25"/>
        <v>118434</v>
      </c>
      <c r="AK25" s="6">
        <f t="shared" si="17"/>
        <v>4823</v>
      </c>
      <c r="AL25" s="6">
        <f t="shared" si="18"/>
        <v>144672.6756827455</v>
      </c>
      <c r="AM25" s="56">
        <f t="shared" si="19"/>
        <v>-18.420162381596754</v>
      </c>
      <c r="AN25" s="56">
        <f t="shared" si="20"/>
        <v>18.9703263731008</v>
      </c>
      <c r="AO25" s="57">
        <f t="shared" si="21"/>
        <v>52.145110410094645</v>
      </c>
      <c r="AP25" s="63">
        <f t="shared" si="22"/>
        <v>22.154681664678634</v>
      </c>
    </row>
    <row r="26" spans="1:69" ht="30" customHeight="1" x14ac:dyDescent="0.3">
      <c r="A26" s="43">
        <v>19</v>
      </c>
      <c r="B26" s="39" t="s">
        <v>11</v>
      </c>
      <c r="C26" s="1">
        <v>313</v>
      </c>
      <c r="D26" s="2">
        <v>4989</v>
      </c>
      <c r="E26" s="2">
        <v>170</v>
      </c>
      <c r="F26" s="2">
        <v>3156</v>
      </c>
      <c r="G26" s="2">
        <v>114</v>
      </c>
      <c r="H26" s="2">
        <v>7548</v>
      </c>
      <c r="I26" s="56">
        <f t="shared" si="1"/>
        <v>-63.578274760383394</v>
      </c>
      <c r="J26" s="56">
        <f t="shared" si="2"/>
        <v>51.292844257366212</v>
      </c>
      <c r="K26" s="57">
        <f t="shared" si="3"/>
        <v>-32.941176470588232</v>
      </c>
      <c r="L26" s="58">
        <f t="shared" si="4"/>
        <v>139.16349809885929</v>
      </c>
      <c r="M26" s="12">
        <v>90</v>
      </c>
      <c r="N26" s="2">
        <v>10438</v>
      </c>
      <c r="O26" s="2">
        <v>47</v>
      </c>
      <c r="P26" s="2">
        <v>3715</v>
      </c>
      <c r="Q26" s="2">
        <v>48</v>
      </c>
      <c r="R26" s="2">
        <v>5266</v>
      </c>
      <c r="S26" s="56">
        <f t="shared" si="5"/>
        <v>-46.666666666666664</v>
      </c>
      <c r="T26" s="56">
        <f t="shared" si="6"/>
        <v>-49.549722168997896</v>
      </c>
      <c r="U26" s="59">
        <f t="shared" si="7"/>
        <v>2.1276595744680851</v>
      </c>
      <c r="V26" s="60">
        <f t="shared" si="8"/>
        <v>41.749663526244952</v>
      </c>
      <c r="W26" s="1">
        <v>12</v>
      </c>
      <c r="X26" s="2">
        <v>4612</v>
      </c>
      <c r="Y26" s="2">
        <v>9</v>
      </c>
      <c r="Z26" s="2">
        <v>4224</v>
      </c>
      <c r="AA26" s="2">
        <v>33</v>
      </c>
      <c r="AB26" s="2">
        <v>6435</v>
      </c>
      <c r="AC26" s="56">
        <f t="shared" si="9"/>
        <v>175</v>
      </c>
      <c r="AD26" s="56">
        <f t="shared" si="10"/>
        <v>39.52732003469211</v>
      </c>
      <c r="AE26" s="59">
        <f t="shared" si="11"/>
        <v>266.66666666666663</v>
      </c>
      <c r="AF26" s="61">
        <f t="shared" si="12"/>
        <v>52.34375</v>
      </c>
      <c r="AG26" s="27">
        <f t="shared" si="13"/>
        <v>415</v>
      </c>
      <c r="AH26" s="27">
        <f t="shared" si="14"/>
        <v>20039</v>
      </c>
      <c r="AI26" s="2">
        <f t="shared" si="24"/>
        <v>226</v>
      </c>
      <c r="AJ26" s="2">
        <f t="shared" si="25"/>
        <v>11095</v>
      </c>
      <c r="AK26" s="6">
        <f t="shared" si="17"/>
        <v>195</v>
      </c>
      <c r="AL26" s="6">
        <f t="shared" si="18"/>
        <v>19249</v>
      </c>
      <c r="AM26" s="56">
        <f t="shared" si="19"/>
        <v>-53.01204819277109</v>
      </c>
      <c r="AN26" s="56">
        <f t="shared" si="20"/>
        <v>-3.9423124906432454</v>
      </c>
      <c r="AO26" s="57">
        <f t="shared" si="21"/>
        <v>-13.716814159292035</v>
      </c>
      <c r="AP26" s="63">
        <f t="shared" si="22"/>
        <v>73.492564218116257</v>
      </c>
    </row>
    <row r="27" spans="1:69" ht="30" customHeight="1" x14ac:dyDescent="0.3">
      <c r="A27" s="43">
        <v>20</v>
      </c>
      <c r="B27" s="39" t="s">
        <v>12</v>
      </c>
      <c r="C27" s="1">
        <v>18686</v>
      </c>
      <c r="D27" s="2">
        <v>55615</v>
      </c>
      <c r="E27" s="2">
        <v>83184</v>
      </c>
      <c r="F27" s="2">
        <v>53940.63760541533</v>
      </c>
      <c r="G27" s="2">
        <v>67103</v>
      </c>
      <c r="H27" s="2">
        <v>48964.028142325842</v>
      </c>
      <c r="I27" s="56">
        <f t="shared" si="1"/>
        <v>259.10842341860217</v>
      </c>
      <c r="J27" s="56">
        <f t="shared" si="2"/>
        <v>-11.958953263821195</v>
      </c>
      <c r="K27" s="57">
        <f t="shared" si="3"/>
        <v>-19.331842662050395</v>
      </c>
      <c r="L27" s="58">
        <f t="shared" si="4"/>
        <v>-9.2260857194425618</v>
      </c>
      <c r="M27" s="12">
        <v>4495</v>
      </c>
      <c r="N27" s="2">
        <v>53763</v>
      </c>
      <c r="O27" s="2">
        <v>3330</v>
      </c>
      <c r="P27" s="2">
        <v>47511.815209697997</v>
      </c>
      <c r="Q27" s="2">
        <v>3158</v>
      </c>
      <c r="R27" s="2">
        <v>43297.304595353002</v>
      </c>
      <c r="S27" s="56">
        <f t="shared" si="5"/>
        <v>-29.744160177975527</v>
      </c>
      <c r="T27" s="56">
        <f t="shared" si="6"/>
        <v>-19.466353076738645</v>
      </c>
      <c r="U27" s="59">
        <f t="shared" si="7"/>
        <v>-5.1651651651651651</v>
      </c>
      <c r="V27" s="60">
        <f t="shared" si="8"/>
        <v>-8.8704474786826086</v>
      </c>
      <c r="W27" s="1">
        <v>186</v>
      </c>
      <c r="X27" s="2">
        <v>11508</v>
      </c>
      <c r="Y27" s="2">
        <v>239</v>
      </c>
      <c r="Z27" s="2">
        <v>19212.486422499998</v>
      </c>
      <c r="AA27" s="2">
        <v>317</v>
      </c>
      <c r="AB27" s="2">
        <v>21103.0340177</v>
      </c>
      <c r="AC27" s="56">
        <f t="shared" si="9"/>
        <v>70.430107526881727</v>
      </c>
      <c r="AD27" s="56">
        <f t="shared" si="10"/>
        <v>83.377076969933967</v>
      </c>
      <c r="AE27" s="59">
        <f t="shared" si="11"/>
        <v>32.635983263598327</v>
      </c>
      <c r="AF27" s="61">
        <f t="shared" si="12"/>
        <v>9.8402026350215461</v>
      </c>
      <c r="AG27" s="27">
        <f t="shared" si="13"/>
        <v>23367</v>
      </c>
      <c r="AH27" s="27">
        <f t="shared" si="14"/>
        <v>120886</v>
      </c>
      <c r="AI27" s="2">
        <f t="shared" si="24"/>
        <v>86753</v>
      </c>
      <c r="AJ27" s="2">
        <f t="shared" si="25"/>
        <v>120664.93923761332</v>
      </c>
      <c r="AK27" s="6">
        <f t="shared" si="17"/>
        <v>70578</v>
      </c>
      <c r="AL27" s="6">
        <f t="shared" si="18"/>
        <v>113364.36675537884</v>
      </c>
      <c r="AM27" s="56">
        <f t="shared" si="19"/>
        <v>202.04134035177813</v>
      </c>
      <c r="AN27" s="56">
        <f t="shared" si="20"/>
        <v>-6.2220879544539152</v>
      </c>
      <c r="AO27" s="57">
        <f t="shared" si="21"/>
        <v>-18.644888361209411</v>
      </c>
      <c r="AP27" s="63">
        <f t="shared" si="22"/>
        <v>-6.0502848038220911</v>
      </c>
    </row>
    <row r="28" spans="1:69" ht="30" customHeight="1" x14ac:dyDescent="0.3">
      <c r="A28" s="43">
        <v>21</v>
      </c>
      <c r="B28" s="39" t="s">
        <v>6</v>
      </c>
      <c r="C28" s="1">
        <v>5738</v>
      </c>
      <c r="D28" s="2">
        <v>116055</v>
      </c>
      <c r="E28" s="2">
        <v>3359</v>
      </c>
      <c r="F28" s="2">
        <v>80591.075823699997</v>
      </c>
      <c r="G28" s="2">
        <v>5680</v>
      </c>
      <c r="H28" s="2">
        <v>99021.892919400023</v>
      </c>
      <c r="I28" s="56">
        <f t="shared" si="1"/>
        <v>-1.0108051585918438</v>
      </c>
      <c r="J28" s="56">
        <f t="shared" si="2"/>
        <v>-14.676754194649069</v>
      </c>
      <c r="K28" s="57">
        <f t="shared" si="3"/>
        <v>69.097945817207503</v>
      </c>
      <c r="L28" s="58">
        <f t="shared" si="4"/>
        <v>22.869550886774416</v>
      </c>
      <c r="M28" s="12">
        <v>1762</v>
      </c>
      <c r="N28" s="2">
        <v>106183</v>
      </c>
      <c r="O28" s="2">
        <v>1778</v>
      </c>
      <c r="P28" s="2">
        <v>138900.33072050003</v>
      </c>
      <c r="Q28" s="2">
        <v>2333</v>
      </c>
      <c r="R28" s="2">
        <v>152603.9261325</v>
      </c>
      <c r="S28" s="56">
        <f t="shared" si="5"/>
        <v>32.406356413166854</v>
      </c>
      <c r="T28" s="56">
        <f t="shared" si="6"/>
        <v>43.717851381577084</v>
      </c>
      <c r="U28" s="59">
        <f t="shared" si="7"/>
        <v>31.214848143982003</v>
      </c>
      <c r="V28" s="60">
        <f t="shared" si="8"/>
        <v>9.8657759423012514</v>
      </c>
      <c r="W28" s="1">
        <v>691</v>
      </c>
      <c r="X28" s="2">
        <v>64064</v>
      </c>
      <c r="Y28" s="2">
        <v>571</v>
      </c>
      <c r="Z28" s="2">
        <v>102870.63081239999</v>
      </c>
      <c r="AA28" s="2">
        <v>702</v>
      </c>
      <c r="AB28" s="2">
        <v>109030.56285839999</v>
      </c>
      <c r="AC28" s="56">
        <f t="shared" si="9"/>
        <v>1.5918958031837915</v>
      </c>
      <c r="AD28" s="56">
        <f t="shared" si="10"/>
        <v>70.190064401848133</v>
      </c>
      <c r="AE28" s="59">
        <f t="shared" si="11"/>
        <v>22.942206654991242</v>
      </c>
      <c r="AF28" s="61">
        <f t="shared" si="12"/>
        <v>5.9880375937750019</v>
      </c>
      <c r="AG28" s="27">
        <f t="shared" si="13"/>
        <v>8191</v>
      </c>
      <c r="AH28" s="27">
        <f t="shared" si="14"/>
        <v>286302</v>
      </c>
      <c r="AI28" s="2">
        <f t="shared" si="24"/>
        <v>5708</v>
      </c>
      <c r="AJ28" s="2">
        <f t="shared" si="25"/>
        <v>322362.03735660005</v>
      </c>
      <c r="AK28" s="6">
        <f t="shared" si="17"/>
        <v>8715</v>
      </c>
      <c r="AL28" s="6">
        <f t="shared" si="18"/>
        <v>360656.3819103</v>
      </c>
      <c r="AM28" s="56">
        <f t="shared" si="19"/>
        <v>6.3972652911732393</v>
      </c>
      <c r="AN28" s="56">
        <f t="shared" si="20"/>
        <v>25.970612119475238</v>
      </c>
      <c r="AO28" s="57">
        <f t="shared" si="21"/>
        <v>52.680448493342681</v>
      </c>
      <c r="AP28" s="63">
        <f t="shared" si="22"/>
        <v>11.879297223617671</v>
      </c>
    </row>
    <row r="29" spans="1:69" ht="30" customHeight="1" x14ac:dyDescent="0.3">
      <c r="A29" s="43">
        <v>22</v>
      </c>
      <c r="B29" s="39" t="s">
        <v>19</v>
      </c>
      <c r="C29" s="1">
        <v>17694</v>
      </c>
      <c r="D29" s="2">
        <v>7184</v>
      </c>
      <c r="E29" s="2">
        <v>17694</v>
      </c>
      <c r="F29" s="2">
        <v>7184</v>
      </c>
      <c r="G29" s="2">
        <v>17694</v>
      </c>
      <c r="H29" s="2">
        <v>7184</v>
      </c>
      <c r="I29" s="56">
        <f t="shared" si="1"/>
        <v>0</v>
      </c>
      <c r="J29" s="56">
        <f t="shared" si="2"/>
        <v>0</v>
      </c>
      <c r="K29" s="57">
        <f t="shared" si="3"/>
        <v>0</v>
      </c>
      <c r="L29" s="58">
        <f t="shared" si="4"/>
        <v>0</v>
      </c>
      <c r="M29" s="12">
        <v>5535</v>
      </c>
      <c r="N29" s="2">
        <v>2293</v>
      </c>
      <c r="O29" s="2">
        <v>5535</v>
      </c>
      <c r="P29" s="2">
        <v>2293</v>
      </c>
      <c r="Q29" s="2">
        <v>5535</v>
      </c>
      <c r="R29" s="2">
        <v>2293</v>
      </c>
      <c r="S29" s="56">
        <f t="shared" si="5"/>
        <v>0</v>
      </c>
      <c r="T29" s="56">
        <f t="shared" si="6"/>
        <v>0</v>
      </c>
      <c r="U29" s="59">
        <f t="shared" si="7"/>
        <v>0</v>
      </c>
      <c r="V29" s="60">
        <f t="shared" si="8"/>
        <v>0</v>
      </c>
      <c r="W29" s="1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56">
        <v>0</v>
      </c>
      <c r="AD29" s="56">
        <v>0</v>
      </c>
      <c r="AE29" s="59">
        <v>0</v>
      </c>
      <c r="AF29" s="61">
        <v>0</v>
      </c>
      <c r="AG29" s="27">
        <f t="shared" si="13"/>
        <v>23229</v>
      </c>
      <c r="AH29" s="27">
        <f t="shared" si="14"/>
        <v>9477</v>
      </c>
      <c r="AI29" s="2">
        <f t="shared" si="24"/>
        <v>23229</v>
      </c>
      <c r="AJ29" s="2">
        <f t="shared" si="25"/>
        <v>9477</v>
      </c>
      <c r="AK29" s="6">
        <f t="shared" si="17"/>
        <v>23229</v>
      </c>
      <c r="AL29" s="6">
        <f t="shared" si="18"/>
        <v>9477</v>
      </c>
      <c r="AM29" s="56">
        <f t="shared" si="19"/>
        <v>0</v>
      </c>
      <c r="AN29" s="56">
        <f t="shared" si="20"/>
        <v>0</v>
      </c>
      <c r="AO29" s="57">
        <f t="shared" si="21"/>
        <v>0</v>
      </c>
      <c r="AP29" s="63">
        <f t="shared" si="22"/>
        <v>0</v>
      </c>
    </row>
    <row r="30" spans="1:69" ht="30" customHeight="1" x14ac:dyDescent="0.3">
      <c r="A30" s="43">
        <v>23</v>
      </c>
      <c r="B30" s="39" t="s">
        <v>43</v>
      </c>
      <c r="E30" s="2">
        <v>2125</v>
      </c>
      <c r="F30" s="2">
        <v>4502.3073054999995</v>
      </c>
      <c r="G30" s="2">
        <v>403</v>
      </c>
      <c r="H30" s="2">
        <v>7929.6979407000008</v>
      </c>
      <c r="I30" s="56">
        <v>0</v>
      </c>
      <c r="J30" s="56">
        <v>0</v>
      </c>
      <c r="K30" s="57">
        <v>0</v>
      </c>
      <c r="L30" s="58">
        <v>0</v>
      </c>
      <c r="O30" s="2">
        <v>51</v>
      </c>
      <c r="P30" s="2">
        <v>2522.2686099999996</v>
      </c>
      <c r="Q30" s="2">
        <v>110</v>
      </c>
      <c r="R30" s="2">
        <v>7012.7881395999993</v>
      </c>
      <c r="S30" s="56">
        <v>0</v>
      </c>
      <c r="T30" s="56">
        <v>0</v>
      </c>
      <c r="U30" s="59">
        <v>0</v>
      </c>
      <c r="V30" s="60">
        <v>0</v>
      </c>
      <c r="Y30" s="2">
        <v>2</v>
      </c>
      <c r="Z30" s="2">
        <v>127.56958</v>
      </c>
      <c r="AA30" s="2">
        <v>9</v>
      </c>
      <c r="AB30" s="2">
        <v>1125.8428071000001</v>
      </c>
      <c r="AC30" s="56">
        <v>0</v>
      </c>
      <c r="AD30" s="56">
        <v>0</v>
      </c>
      <c r="AE30" s="59">
        <v>0</v>
      </c>
      <c r="AF30" s="61">
        <v>0</v>
      </c>
      <c r="AG30" s="27">
        <f t="shared" si="13"/>
        <v>0</v>
      </c>
      <c r="AH30" s="27">
        <f t="shared" si="14"/>
        <v>0</v>
      </c>
      <c r="AI30" s="2"/>
      <c r="AJ30" s="2"/>
      <c r="AK30" s="6">
        <f t="shared" si="17"/>
        <v>522</v>
      </c>
      <c r="AL30" s="6">
        <f t="shared" si="18"/>
        <v>16068.328887399999</v>
      </c>
      <c r="AM30" s="56">
        <v>0</v>
      </c>
      <c r="AN30" s="56">
        <v>0</v>
      </c>
      <c r="AO30" s="57">
        <v>0</v>
      </c>
      <c r="AP30" s="63">
        <v>0</v>
      </c>
    </row>
    <row r="31" spans="1:69" ht="39" customHeight="1" x14ac:dyDescent="0.3">
      <c r="A31" s="43">
        <v>24</v>
      </c>
      <c r="B31" s="44" t="s">
        <v>20</v>
      </c>
      <c r="C31" s="1">
        <v>12140</v>
      </c>
      <c r="D31" s="2">
        <v>50971</v>
      </c>
      <c r="E31" s="2">
        <v>16697</v>
      </c>
      <c r="F31" s="2">
        <v>72448.940397892162</v>
      </c>
      <c r="G31" s="2">
        <v>18711</v>
      </c>
      <c r="H31" s="2">
        <v>86510.189125738063</v>
      </c>
      <c r="I31" s="56">
        <f t="shared" ref="I31:J35" si="26">(G31-C32)/C32*100</f>
        <v>163.53521126760563</v>
      </c>
      <c r="J31" s="56">
        <f t="shared" si="26"/>
        <v>83.548733611427622</v>
      </c>
      <c r="K31" s="57">
        <f t="shared" si="3"/>
        <v>12.062047074324729</v>
      </c>
      <c r="L31" s="58">
        <f t="shared" si="4"/>
        <v>19.408494659302153</v>
      </c>
      <c r="M31" s="12">
        <v>1602</v>
      </c>
      <c r="N31" s="2">
        <v>11584</v>
      </c>
      <c r="O31" s="2">
        <v>1466</v>
      </c>
      <c r="P31" s="2">
        <v>10552.255008645721</v>
      </c>
      <c r="Q31" s="2">
        <v>1228</v>
      </c>
      <c r="R31" s="2">
        <v>9743.2073005411294</v>
      </c>
      <c r="S31" s="56">
        <f t="shared" si="5"/>
        <v>-23.345817727840199</v>
      </c>
      <c r="T31" s="56">
        <f t="shared" si="6"/>
        <v>-15.8908209552734</v>
      </c>
      <c r="U31" s="59">
        <f t="shared" si="7"/>
        <v>-16.234652114597544</v>
      </c>
      <c r="V31" s="60">
        <f t="shared" si="8"/>
        <v>-7.6670598601125475</v>
      </c>
      <c r="W31" s="1">
        <v>5</v>
      </c>
      <c r="X31" s="2">
        <v>75</v>
      </c>
      <c r="Y31" s="2">
        <v>4</v>
      </c>
      <c r="Z31" s="2">
        <v>260.69393660000003</v>
      </c>
      <c r="AA31" s="2">
        <v>3</v>
      </c>
      <c r="AB31" s="2">
        <v>252.42938059999997</v>
      </c>
      <c r="AC31" s="56">
        <f t="shared" si="9"/>
        <v>-40</v>
      </c>
      <c r="AD31" s="56">
        <f>(AB31-X32)/X32*100</f>
        <v>-95.599975935157758</v>
      </c>
      <c r="AE31" s="59">
        <f t="shared" si="11"/>
        <v>-25</v>
      </c>
      <c r="AF31" s="61">
        <f t="shared" si="12"/>
        <v>-3.1702141245735649</v>
      </c>
      <c r="AG31" s="27">
        <f t="shared" si="13"/>
        <v>13747</v>
      </c>
      <c r="AH31" s="27">
        <f t="shared" si="14"/>
        <v>62630</v>
      </c>
      <c r="AI31" s="2">
        <f t="shared" si="24"/>
        <v>18167</v>
      </c>
      <c r="AJ31" s="2">
        <f t="shared" si="25"/>
        <v>83261.889343137882</v>
      </c>
      <c r="AK31" s="6">
        <f t="shared" si="17"/>
        <v>19942</v>
      </c>
      <c r="AL31" s="6">
        <f t="shared" si="18"/>
        <v>96505.825806879191</v>
      </c>
      <c r="AM31" s="56">
        <f t="shared" si="19"/>
        <v>45.064377682403432</v>
      </c>
      <c r="AN31" s="56">
        <f t="shared" si="20"/>
        <v>54.088816552577349</v>
      </c>
      <c r="AO31" s="57">
        <f t="shared" si="21"/>
        <v>9.7704629272857382</v>
      </c>
      <c r="AP31" s="63">
        <f t="shared" si="22"/>
        <v>15.906360723044081</v>
      </c>
    </row>
    <row r="32" spans="1:69" ht="30" customHeight="1" x14ac:dyDescent="0.3">
      <c r="A32" s="43">
        <v>25</v>
      </c>
      <c r="B32" s="39" t="s">
        <v>13</v>
      </c>
      <c r="C32" s="1">
        <v>7100</v>
      </c>
      <c r="D32" s="2">
        <v>47132</v>
      </c>
      <c r="E32" s="2">
        <v>6497</v>
      </c>
      <c r="F32" s="2">
        <v>56067.428363200066</v>
      </c>
      <c r="G32" s="2">
        <v>6529</v>
      </c>
      <c r="H32" s="2">
        <v>53598.485532800063</v>
      </c>
      <c r="I32" s="56">
        <f t="shared" si="26"/>
        <v>-61.918926800816564</v>
      </c>
      <c r="J32" s="56">
        <f t="shared" si="26"/>
        <v>1261.7501405691073</v>
      </c>
      <c r="K32" s="57">
        <f t="shared" si="3"/>
        <v>0.49253501616130524</v>
      </c>
      <c r="L32" s="58">
        <f t="shared" si="4"/>
        <v>-4.4035242965066983</v>
      </c>
      <c r="M32" s="12">
        <v>2070</v>
      </c>
      <c r="N32" s="2">
        <v>27997</v>
      </c>
      <c r="O32" s="2">
        <v>2049</v>
      </c>
      <c r="P32" s="2">
        <v>29665.611806899989</v>
      </c>
      <c r="Q32" s="2">
        <v>2080</v>
      </c>
      <c r="R32" s="2">
        <v>29603.683512099971</v>
      </c>
      <c r="S32" s="56">
        <f t="shared" si="5"/>
        <v>0.48309178743961351</v>
      </c>
      <c r="T32" s="56">
        <f t="shared" si="6"/>
        <v>5.7387702686001045</v>
      </c>
      <c r="U32" s="59">
        <f t="shared" si="7"/>
        <v>1.5129331381161544</v>
      </c>
      <c r="V32" s="60">
        <f t="shared" si="8"/>
        <v>-0.20875448382161516</v>
      </c>
      <c r="W32" s="1">
        <v>63</v>
      </c>
      <c r="X32" s="2">
        <v>5737</v>
      </c>
      <c r="Y32" s="2">
        <v>64</v>
      </c>
      <c r="Z32" s="2">
        <v>4319.2318568000001</v>
      </c>
      <c r="AA32" s="2">
        <v>56</v>
      </c>
      <c r="AB32" s="2">
        <v>3168.657056</v>
      </c>
      <c r="AC32" s="56">
        <f t="shared" si="9"/>
        <v>-11.111111111111111</v>
      </c>
      <c r="AD32" s="56">
        <v>0</v>
      </c>
      <c r="AE32" s="59">
        <f t="shared" si="11"/>
        <v>-12.5</v>
      </c>
      <c r="AF32" s="61">
        <f t="shared" si="12"/>
        <v>-26.638412545244311</v>
      </c>
      <c r="AG32" s="27">
        <f t="shared" si="13"/>
        <v>9233</v>
      </c>
      <c r="AH32" s="27">
        <f t="shared" si="14"/>
        <v>80866</v>
      </c>
      <c r="AI32" s="2">
        <f t="shared" si="24"/>
        <v>8610</v>
      </c>
      <c r="AJ32" s="2">
        <f t="shared" si="25"/>
        <v>90052.272026900057</v>
      </c>
      <c r="AK32" s="6">
        <f t="shared" si="17"/>
        <v>8665</v>
      </c>
      <c r="AL32" s="6">
        <f t="shared" si="18"/>
        <v>86370.826100900042</v>
      </c>
      <c r="AM32" s="56">
        <f t="shared" si="19"/>
        <v>-6.1518466370627101</v>
      </c>
      <c r="AN32" s="56">
        <f t="shared" si="20"/>
        <v>6.8073431366705934</v>
      </c>
      <c r="AO32" s="57">
        <f t="shared" si="21"/>
        <v>0.63879210220673643</v>
      </c>
      <c r="AP32" s="63">
        <f t="shared" si="22"/>
        <v>-4.0881210913815789</v>
      </c>
    </row>
    <row r="33" spans="1:69" ht="37.950000000000003" customHeight="1" x14ac:dyDescent="0.3">
      <c r="A33" s="43">
        <v>26</v>
      </c>
      <c r="B33" s="44" t="s">
        <v>21</v>
      </c>
      <c r="C33" s="1">
        <v>17145</v>
      </c>
      <c r="D33" s="2">
        <v>3936</v>
      </c>
      <c r="E33" s="2">
        <v>7</v>
      </c>
      <c r="F33" s="2">
        <v>40</v>
      </c>
      <c r="G33" s="2">
        <v>2668</v>
      </c>
      <c r="H33" s="2">
        <v>1331.4875457999999</v>
      </c>
      <c r="I33" s="56">
        <f t="shared" si="26"/>
        <v>1488.0952380952381</v>
      </c>
      <c r="J33" s="56">
        <f t="shared" si="26"/>
        <v>-58.980667104128159</v>
      </c>
      <c r="K33" s="57">
        <f t="shared" si="3"/>
        <v>38014.285714285717</v>
      </c>
      <c r="L33" s="58">
        <f t="shared" si="4"/>
        <v>3228.7188645000001</v>
      </c>
      <c r="M33" s="1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56">
        <v>0</v>
      </c>
      <c r="T33" s="56">
        <v>0</v>
      </c>
      <c r="U33" s="59">
        <v>0</v>
      </c>
      <c r="V33" s="60">
        <v>0</v>
      </c>
      <c r="W33" s="1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56">
        <v>0</v>
      </c>
      <c r="AD33" s="56">
        <v>0</v>
      </c>
      <c r="AE33" s="59">
        <v>0</v>
      </c>
      <c r="AF33" s="61">
        <v>0</v>
      </c>
      <c r="AG33" s="27">
        <f t="shared" si="13"/>
        <v>17145</v>
      </c>
      <c r="AH33" s="27">
        <f t="shared" si="14"/>
        <v>3936</v>
      </c>
      <c r="AI33" s="2">
        <f t="shared" si="24"/>
        <v>7</v>
      </c>
      <c r="AJ33" s="2">
        <f t="shared" si="25"/>
        <v>40</v>
      </c>
      <c r="AK33" s="6">
        <f t="shared" si="17"/>
        <v>2668</v>
      </c>
      <c r="AL33" s="6">
        <f t="shared" si="18"/>
        <v>1331.4875457999999</v>
      </c>
      <c r="AM33" s="56">
        <f t="shared" si="19"/>
        <v>-84.438611840186638</v>
      </c>
      <c r="AN33" s="56">
        <f t="shared" si="20"/>
        <v>-66.171556255081313</v>
      </c>
      <c r="AO33" s="57">
        <f t="shared" si="21"/>
        <v>38014.285714285717</v>
      </c>
      <c r="AP33" s="63">
        <f t="shared" si="22"/>
        <v>3228.7188645000001</v>
      </c>
    </row>
    <row r="34" spans="1:69" ht="36.6" customHeight="1" x14ac:dyDescent="0.3">
      <c r="A34" s="43">
        <v>27</v>
      </c>
      <c r="B34" s="44" t="s">
        <v>22</v>
      </c>
      <c r="C34" s="1">
        <v>168</v>
      </c>
      <c r="D34" s="2">
        <v>3246</v>
      </c>
      <c r="E34" s="2">
        <v>317</v>
      </c>
      <c r="F34" s="2">
        <v>4515.0536100000008</v>
      </c>
      <c r="G34" s="2">
        <v>373</v>
      </c>
      <c r="H34" s="2">
        <v>6172.6227113000023</v>
      </c>
      <c r="I34" s="56">
        <f t="shared" si="26"/>
        <v>-99.871629853458415</v>
      </c>
      <c r="J34" s="56">
        <f t="shared" si="26"/>
        <v>-99.337472526849396</v>
      </c>
      <c r="K34" s="57">
        <f t="shared" si="3"/>
        <v>17.665615141955836</v>
      </c>
      <c r="L34" s="58">
        <f t="shared" si="4"/>
        <v>36.712058028033049</v>
      </c>
      <c r="M34" s="12">
        <v>9</v>
      </c>
      <c r="N34" s="2">
        <v>1020</v>
      </c>
      <c r="O34" s="2">
        <v>18</v>
      </c>
      <c r="P34" s="2">
        <v>1587.4010799999999</v>
      </c>
      <c r="Q34" s="2">
        <v>12</v>
      </c>
      <c r="R34" s="2">
        <v>1785.1144860000004</v>
      </c>
      <c r="S34" s="56">
        <f t="shared" si="5"/>
        <v>33.333333333333329</v>
      </c>
      <c r="T34" s="56">
        <f t="shared" si="6"/>
        <v>75.011224117647103</v>
      </c>
      <c r="U34" s="59">
        <f t="shared" si="7"/>
        <v>-33.333333333333329</v>
      </c>
      <c r="V34" s="60">
        <f t="shared" si="8"/>
        <v>12.455163883345762</v>
      </c>
      <c r="W34" s="1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56">
        <v>0</v>
      </c>
      <c r="AD34" s="56">
        <v>0</v>
      </c>
      <c r="AE34" s="59">
        <v>0</v>
      </c>
      <c r="AF34" s="61">
        <v>0</v>
      </c>
      <c r="AG34" s="27">
        <f t="shared" si="13"/>
        <v>177</v>
      </c>
      <c r="AH34" s="27">
        <f t="shared" si="14"/>
        <v>4266</v>
      </c>
      <c r="AI34" s="2">
        <f t="shared" si="24"/>
        <v>335</v>
      </c>
      <c r="AJ34" s="2">
        <f t="shared" si="25"/>
        <v>6102.4546900000005</v>
      </c>
      <c r="AK34" s="6">
        <f t="shared" si="17"/>
        <v>385</v>
      </c>
      <c r="AL34" s="6">
        <f t="shared" si="18"/>
        <v>7957.7371973000027</v>
      </c>
      <c r="AM34" s="56">
        <f t="shared" si="19"/>
        <v>117.51412429378531</v>
      </c>
      <c r="AN34" s="56">
        <f t="shared" si="20"/>
        <v>86.538612219878161</v>
      </c>
      <c r="AO34" s="57">
        <f t="shared" si="21"/>
        <v>14.925373134328357</v>
      </c>
      <c r="AP34" s="63">
        <f t="shared" si="22"/>
        <v>30.40223322493857</v>
      </c>
    </row>
    <row r="35" spans="1:69" s="16" customFormat="1" ht="30" customHeight="1" x14ac:dyDescent="0.3">
      <c r="A35" s="43"/>
      <c r="B35" s="39" t="s">
        <v>24</v>
      </c>
      <c r="C35" s="3">
        <v>290566</v>
      </c>
      <c r="D35" s="3">
        <v>931678</v>
      </c>
      <c r="E35" s="3">
        <v>171014</v>
      </c>
      <c r="F35" s="3">
        <v>984251.48755961005</v>
      </c>
      <c r="G35" s="3">
        <v>176426</v>
      </c>
      <c r="H35" s="3">
        <v>1225392.9137087918</v>
      </c>
      <c r="I35" s="56">
        <f t="shared" si="26"/>
        <v>-77.225245786516851</v>
      </c>
      <c r="J35" s="56">
        <f t="shared" si="26"/>
        <v>-52.96597733538124</v>
      </c>
      <c r="K35" s="57">
        <f t="shared" si="3"/>
        <v>3.1646531862888421</v>
      </c>
      <c r="L35" s="58">
        <f t="shared" si="4"/>
        <v>24.499980868413708</v>
      </c>
      <c r="M35" s="15">
        <v>46796</v>
      </c>
      <c r="N35" s="3">
        <v>1109333.6000000001</v>
      </c>
      <c r="O35" s="3">
        <v>39847</v>
      </c>
      <c r="P35" s="3">
        <v>1237621.3315213227</v>
      </c>
      <c r="Q35" s="3">
        <v>43251</v>
      </c>
      <c r="R35" s="3">
        <v>1343357.7397042934</v>
      </c>
      <c r="S35" s="56">
        <f t="shared" si="5"/>
        <v>-7.5754337977604917</v>
      </c>
      <c r="T35" s="56">
        <f t="shared" si="6"/>
        <v>21.095920983939667</v>
      </c>
      <c r="U35" s="59">
        <f t="shared" si="7"/>
        <v>8.5426757346851705</v>
      </c>
      <c r="V35" s="60">
        <f t="shared" si="8"/>
        <v>8.5435185617717355</v>
      </c>
      <c r="W35" s="1">
        <v>6968</v>
      </c>
      <c r="X35" s="2">
        <v>510780</v>
      </c>
      <c r="Y35" s="3">
        <v>5947</v>
      </c>
      <c r="Z35" s="3">
        <v>642366.0611828001</v>
      </c>
      <c r="AA35" s="3">
        <v>6430</v>
      </c>
      <c r="AB35" s="3">
        <v>719996.05445208948</v>
      </c>
      <c r="AC35" s="56">
        <f t="shared" si="9"/>
        <v>-7.7210103329506312</v>
      </c>
      <c r="AD35" s="56">
        <f t="shared" ref="AD35" si="27">(AB35-X36)/X36*100</f>
        <v>-18.070824240234789</v>
      </c>
      <c r="AE35" s="59">
        <f t="shared" si="11"/>
        <v>8.1217420548175543</v>
      </c>
      <c r="AF35" s="61">
        <f t="shared" si="12"/>
        <v>12.085008527123598</v>
      </c>
      <c r="AG35" s="27">
        <f t="shared" si="13"/>
        <v>344330</v>
      </c>
      <c r="AH35" s="27">
        <f t="shared" si="14"/>
        <v>2551791.6</v>
      </c>
      <c r="AI35" s="3">
        <f t="shared" ref="AI35:AJ38" si="28">E35+O35+Y35</f>
        <v>216808</v>
      </c>
      <c r="AJ35" s="3">
        <f t="shared" si="28"/>
        <v>2864238.8802637332</v>
      </c>
      <c r="AK35" s="3">
        <f t="shared" si="17"/>
        <v>226107</v>
      </c>
      <c r="AL35" s="3">
        <f t="shared" si="18"/>
        <v>3288746.7078651749</v>
      </c>
      <c r="AM35" s="56">
        <f t="shared" si="19"/>
        <v>-34.334214271193332</v>
      </c>
      <c r="AN35" s="56">
        <f t="shared" si="20"/>
        <v>28.879909623700257</v>
      </c>
      <c r="AO35" s="57">
        <f t="shared" si="21"/>
        <v>4.2890483745987229</v>
      </c>
      <c r="AP35" s="63">
        <f t="shared" si="22"/>
        <v>14.820964498685733</v>
      </c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</row>
    <row r="36" spans="1:69" s="16" customFormat="1" ht="30" customHeight="1" x14ac:dyDescent="0.3">
      <c r="A36" s="43"/>
      <c r="B36" s="39" t="s">
        <v>25</v>
      </c>
      <c r="C36" s="4">
        <v>774656</v>
      </c>
      <c r="D36" s="4">
        <v>2605333</v>
      </c>
      <c r="E36" s="3">
        <v>585643.51858255779</v>
      </c>
      <c r="F36" s="3">
        <v>2712706.6557876305</v>
      </c>
      <c r="G36" s="3">
        <f>G35+G19</f>
        <v>601401</v>
      </c>
      <c r="H36" s="3">
        <f>H35+H19</f>
        <v>2981382.9137087921</v>
      </c>
      <c r="I36" s="56">
        <f t="shared" si="1"/>
        <v>-22.365411227693325</v>
      </c>
      <c r="J36" s="56">
        <f t="shared" si="2"/>
        <v>14.433852168179348</v>
      </c>
      <c r="K36" s="57">
        <f t="shared" si="3"/>
        <v>2.6906267921448674</v>
      </c>
      <c r="L36" s="58">
        <f t="shared" si="4"/>
        <v>9.9043609211461838</v>
      </c>
      <c r="M36" s="15">
        <v>81879.4035</v>
      </c>
      <c r="N36" s="3">
        <v>2242165.6</v>
      </c>
      <c r="O36" s="3">
        <v>68278.007416484586</v>
      </c>
      <c r="P36" s="3">
        <v>2391182.3841628861</v>
      </c>
      <c r="Q36" s="3">
        <f>Q35+Q19</f>
        <v>71248</v>
      </c>
      <c r="R36" s="3">
        <f>R35+R19</f>
        <v>2514127.5258570611</v>
      </c>
      <c r="S36" s="56">
        <f t="shared" si="5"/>
        <v>-12.984221972257041</v>
      </c>
      <c r="T36" s="56">
        <f t="shared" si="6"/>
        <v>12.129430843870811</v>
      </c>
      <c r="U36" s="59">
        <f t="shared" si="7"/>
        <v>4.3498524574669393</v>
      </c>
      <c r="V36" s="60">
        <f t="shared" si="8"/>
        <v>5.1416045262150156</v>
      </c>
      <c r="W36" s="4">
        <v>10786</v>
      </c>
      <c r="X36" s="3">
        <v>878803</v>
      </c>
      <c r="Y36" s="3">
        <v>9644</v>
      </c>
      <c r="Z36" s="3">
        <v>1143324.7526789</v>
      </c>
      <c r="AA36" s="3">
        <f>AA35+AA19</f>
        <v>10246</v>
      </c>
      <c r="AB36" s="3">
        <f>AB35+AB19</f>
        <v>1321043.4042917015</v>
      </c>
      <c r="AC36" s="56">
        <f t="shared" si="9"/>
        <v>-5.0064898943074354</v>
      </c>
      <c r="AD36" s="56">
        <f>(AB36-X36)/X36*100</f>
        <v>50.323042171192121</v>
      </c>
      <c r="AE36" s="59">
        <f t="shared" si="11"/>
        <v>6.2422231439236828</v>
      </c>
      <c r="AF36" s="61">
        <f t="shared" si="12"/>
        <v>15.544022045914135</v>
      </c>
      <c r="AG36" s="27">
        <f t="shared" si="13"/>
        <v>867321.40350000001</v>
      </c>
      <c r="AH36" s="27">
        <f t="shared" si="14"/>
        <v>5726301.5999999996</v>
      </c>
      <c r="AI36" s="3">
        <f t="shared" si="28"/>
        <v>663565.52599904244</v>
      </c>
      <c r="AJ36" s="3">
        <f t="shared" si="28"/>
        <v>6247213.7926294161</v>
      </c>
      <c r="AK36" s="3">
        <f>AK35+AK19</f>
        <v>682894.56</v>
      </c>
      <c r="AL36" s="3">
        <f>AL35+AL19</f>
        <v>6816553.7227609009</v>
      </c>
      <c r="AM36" s="56">
        <f t="shared" si="19"/>
        <v>-21.263956216895085</v>
      </c>
      <c r="AN36" s="56">
        <f t="shared" si="20"/>
        <v>19.039376528139933</v>
      </c>
      <c r="AO36" s="57">
        <f t="shared" si="21"/>
        <v>2.9129050928100071</v>
      </c>
      <c r="AP36" s="63">
        <f t="shared" si="22"/>
        <v>9.1135016189649694</v>
      </c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69" s="16" customFormat="1" ht="30" customHeight="1" thickBot="1" x14ac:dyDescent="0.35">
      <c r="A37" s="41">
        <v>28</v>
      </c>
      <c r="B37" s="40" t="s">
        <v>14</v>
      </c>
      <c r="C37" s="35">
        <v>68044</v>
      </c>
      <c r="D37" s="36">
        <v>53759</v>
      </c>
      <c r="E37" s="36">
        <v>73628</v>
      </c>
      <c r="F37" s="36">
        <v>64227.69</v>
      </c>
      <c r="G37" s="36">
        <v>76091</v>
      </c>
      <c r="H37" s="36">
        <v>67238</v>
      </c>
      <c r="I37" s="64">
        <f t="shared" si="1"/>
        <v>11.826171300922931</v>
      </c>
      <c r="J37" s="64">
        <f t="shared" si="2"/>
        <v>25.073011030711136</v>
      </c>
      <c r="K37" s="65">
        <f t="shared" si="3"/>
        <v>3.3451947628619547</v>
      </c>
      <c r="L37" s="66">
        <f t="shared" si="4"/>
        <v>4.6869348718597807</v>
      </c>
      <c r="M37" s="37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64">
        <v>0</v>
      </c>
      <c r="T37" s="64">
        <v>0</v>
      </c>
      <c r="U37" s="67">
        <v>0</v>
      </c>
      <c r="V37" s="68">
        <v>0</v>
      </c>
      <c r="W37" s="35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64">
        <v>0</v>
      </c>
      <c r="AD37" s="64">
        <v>0</v>
      </c>
      <c r="AE37" s="67">
        <v>0</v>
      </c>
      <c r="AF37" s="69">
        <v>0</v>
      </c>
      <c r="AG37" s="77">
        <f t="shared" si="13"/>
        <v>68044</v>
      </c>
      <c r="AH37" s="77">
        <f t="shared" si="14"/>
        <v>53759</v>
      </c>
      <c r="AI37" s="36">
        <f t="shared" si="28"/>
        <v>73628</v>
      </c>
      <c r="AJ37" s="36">
        <f t="shared" si="28"/>
        <v>64227.69</v>
      </c>
      <c r="AK37" s="36">
        <f t="shared" si="17"/>
        <v>76091</v>
      </c>
      <c r="AL37" s="36">
        <f t="shared" si="18"/>
        <v>67238</v>
      </c>
      <c r="AM37" s="64">
        <f t="shared" si="19"/>
        <v>11.826171300922931</v>
      </c>
      <c r="AN37" s="64">
        <f t="shared" si="20"/>
        <v>25.073011030711136</v>
      </c>
      <c r="AO37" s="65">
        <f t="shared" si="21"/>
        <v>3.3451947628619547</v>
      </c>
      <c r="AP37" s="70">
        <f t="shared" si="22"/>
        <v>4.6869348718597807</v>
      </c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1:69" s="16" customFormat="1" ht="30" customHeight="1" thickBot="1" x14ac:dyDescent="0.35">
      <c r="A38" s="47"/>
      <c r="B38" s="45" t="s">
        <v>26</v>
      </c>
      <c r="C38" s="32">
        <v>842700</v>
      </c>
      <c r="D38" s="33">
        <v>2659092</v>
      </c>
      <c r="E38" s="33">
        <v>659271.51858255779</v>
      </c>
      <c r="F38" s="33">
        <v>2776934.3457876304</v>
      </c>
      <c r="G38" s="33">
        <f>G37+G36</f>
        <v>677492</v>
      </c>
      <c r="H38" s="33">
        <f>H37+H36</f>
        <v>3048620.9137087921</v>
      </c>
      <c r="I38" s="71">
        <f t="shared" si="1"/>
        <v>-19.604604248249675</v>
      </c>
      <c r="J38" s="71">
        <f t="shared" si="2"/>
        <v>14.648944591190979</v>
      </c>
      <c r="K38" s="72">
        <f t="shared" si="3"/>
        <v>2.7637294959467495</v>
      </c>
      <c r="L38" s="73">
        <f t="shared" si="4"/>
        <v>9.7836871200533313</v>
      </c>
      <c r="M38" s="34">
        <v>81879.4035</v>
      </c>
      <c r="N38" s="33">
        <v>2242165.6</v>
      </c>
      <c r="O38" s="33">
        <f>O37+O36</f>
        <v>68278.007416484586</v>
      </c>
      <c r="P38" s="33">
        <f>P37+P36</f>
        <v>2391182.3841628861</v>
      </c>
      <c r="Q38" s="33">
        <f>Q36</f>
        <v>71248</v>
      </c>
      <c r="R38" s="33">
        <f>R36</f>
        <v>2514127.5258570611</v>
      </c>
      <c r="S38" s="71">
        <f t="shared" si="5"/>
        <v>-12.984221972257041</v>
      </c>
      <c r="T38" s="71">
        <f t="shared" si="6"/>
        <v>12.129430843870811</v>
      </c>
      <c r="U38" s="74">
        <f t="shared" si="7"/>
        <v>4.3498524574669393</v>
      </c>
      <c r="V38" s="75">
        <f t="shared" si="8"/>
        <v>5.1416045262150156</v>
      </c>
      <c r="W38" s="32">
        <v>10786</v>
      </c>
      <c r="X38" s="33">
        <v>878803</v>
      </c>
      <c r="Y38" s="33">
        <f>Y37+Y36</f>
        <v>9644</v>
      </c>
      <c r="Z38" s="33">
        <f>Z37+Z36</f>
        <v>1143324.7526789</v>
      </c>
      <c r="AA38" s="33">
        <f>AA36</f>
        <v>10246</v>
      </c>
      <c r="AB38" s="33">
        <f>AB36</f>
        <v>1321043.4042917015</v>
      </c>
      <c r="AC38" s="71">
        <f t="shared" si="9"/>
        <v>-5.0064898943074354</v>
      </c>
      <c r="AD38" s="71">
        <f t="shared" si="10"/>
        <v>50.323042171192121</v>
      </c>
      <c r="AE38" s="74">
        <f t="shared" si="11"/>
        <v>6.2422231439236828</v>
      </c>
      <c r="AF38" s="76">
        <f>(AB38-Z38)/Z38*100</f>
        <v>15.544022045914135</v>
      </c>
      <c r="AG38" s="79">
        <f t="shared" si="13"/>
        <v>935365.40350000001</v>
      </c>
      <c r="AH38" s="79">
        <f t="shared" si="14"/>
        <v>5780060.5999999996</v>
      </c>
      <c r="AI38" s="33">
        <f t="shared" si="28"/>
        <v>737193.52599904244</v>
      </c>
      <c r="AJ38" s="33">
        <f t="shared" si="28"/>
        <v>6311441.4826294165</v>
      </c>
      <c r="AK38" s="33">
        <f>AK37+AK36</f>
        <v>758985.56</v>
      </c>
      <c r="AL38" s="33">
        <f>AL37+AL36</f>
        <v>6883791.7227609009</v>
      </c>
      <c r="AM38" s="71">
        <f t="shared" si="19"/>
        <v>-18.856785042509856</v>
      </c>
      <c r="AN38" s="71">
        <f t="shared" si="20"/>
        <v>19.095493960061617</v>
      </c>
      <c r="AO38" s="72">
        <f t="shared" si="21"/>
        <v>2.956080490726654</v>
      </c>
      <c r="AP38" s="73">
        <f t="shared" si="22"/>
        <v>9.0684551493779662</v>
      </c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69" s="16" customFormat="1" ht="15.6" customHeight="1" x14ac:dyDescent="0.3">
      <c r="B39" s="18"/>
      <c r="C39" s="19"/>
      <c r="D39" s="19"/>
      <c r="E39" s="19"/>
      <c r="F39" s="19"/>
      <c r="G39" s="19"/>
      <c r="H39" s="19"/>
      <c r="I39" s="22"/>
      <c r="J39" s="22"/>
      <c r="K39" s="23"/>
      <c r="L39" s="23"/>
      <c r="M39" s="19"/>
      <c r="N39" s="19"/>
      <c r="O39" s="19"/>
      <c r="P39" s="19"/>
      <c r="Q39" s="19"/>
      <c r="R39" s="19"/>
      <c r="S39" s="22"/>
      <c r="T39" s="22"/>
      <c r="U39" s="23"/>
      <c r="V39" s="23"/>
      <c r="W39" s="19"/>
      <c r="X39" s="19"/>
      <c r="Y39" s="19"/>
      <c r="Z39" s="19"/>
      <c r="AA39" s="19"/>
      <c r="AB39" s="19"/>
      <c r="AC39" s="22"/>
      <c r="AD39" s="22"/>
      <c r="AE39" s="23"/>
      <c r="AF39" s="23"/>
      <c r="AG39" s="19"/>
      <c r="AH39" s="19"/>
      <c r="AI39" s="19"/>
      <c r="AJ39" s="19"/>
      <c r="AK39" s="19"/>
      <c r="AL39" s="19"/>
      <c r="AM39" s="22"/>
      <c r="AN39" s="22"/>
      <c r="AO39" s="24"/>
      <c r="AP39" s="24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69" x14ac:dyDescent="0.3">
      <c r="T40" s="16" t="s">
        <v>41</v>
      </c>
      <c r="AN40" s="16" t="s">
        <v>41</v>
      </c>
    </row>
  </sheetData>
  <mergeCells count="29">
    <mergeCell ref="A4:A6"/>
    <mergeCell ref="AG4:AP4"/>
    <mergeCell ref="W4:AF4"/>
    <mergeCell ref="M4:V4"/>
    <mergeCell ref="C4:L4"/>
    <mergeCell ref="AE5:AF5"/>
    <mergeCell ref="C5:D5"/>
    <mergeCell ref="E5:F5"/>
    <mergeCell ref="G5:H5"/>
    <mergeCell ref="AG5:AH5"/>
    <mergeCell ref="AI5:AJ5"/>
    <mergeCell ref="AK5:AL5"/>
    <mergeCell ref="AM5:AN5"/>
    <mergeCell ref="A2:AP2"/>
    <mergeCell ref="A3:AP3"/>
    <mergeCell ref="A1:AP1"/>
    <mergeCell ref="AO5:AP5"/>
    <mergeCell ref="I5:J5"/>
    <mergeCell ref="K5:L5"/>
    <mergeCell ref="B4:B6"/>
    <mergeCell ref="M5:N5"/>
    <mergeCell ref="O5:P5"/>
    <mergeCell ref="Q5:R5"/>
    <mergeCell ref="AC5:AD5"/>
    <mergeCell ref="W5:X5"/>
    <mergeCell ref="Y5:Z5"/>
    <mergeCell ref="AA5:AB5"/>
    <mergeCell ref="S5:T5"/>
    <mergeCell ref="U5:V5"/>
  </mergeCells>
  <pageMargins left="0.42" right="0.25" top="1.1399999999999999" bottom="0.39370078740157483" header="0.19685039370078741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2021-06-18T09:28:34Z</cp:lastPrinted>
  <dcterms:created xsi:type="dcterms:W3CDTF">1999-09-08T04:55:31Z</dcterms:created>
  <dcterms:modified xsi:type="dcterms:W3CDTF">2022-02-15T05:48:19Z</dcterms:modified>
</cp:coreProperties>
</file>