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J33" i="2" l="1"/>
  <c r="J34" i="2"/>
  <c r="I33" i="2"/>
  <c r="I34" i="2"/>
  <c r="I43" i="2" l="1"/>
  <c r="J40" i="2"/>
  <c r="J41" i="2" s="1"/>
  <c r="I40" i="2"/>
  <c r="I41" i="2" s="1"/>
  <c r="E41" i="2"/>
  <c r="F41" i="2"/>
  <c r="G41" i="2"/>
  <c r="H41" i="2"/>
  <c r="D41" i="2"/>
  <c r="J37" i="2" l="1"/>
  <c r="I37" i="2"/>
  <c r="I44" i="2" l="1"/>
  <c r="E44" i="2"/>
  <c r="F44" i="2"/>
  <c r="G44" i="2"/>
  <c r="H44" i="2"/>
  <c r="D44" i="2"/>
  <c r="J43" i="2"/>
  <c r="J44" i="2" s="1"/>
  <c r="E46" i="2"/>
  <c r="F46" i="2"/>
  <c r="G46" i="2"/>
  <c r="H46" i="2"/>
  <c r="D46" i="2"/>
  <c r="E38" i="2"/>
  <c r="F38" i="2"/>
  <c r="G38" i="2"/>
  <c r="H38" i="2"/>
  <c r="D38" i="2"/>
  <c r="E36" i="2"/>
  <c r="F36" i="2"/>
  <c r="H36" i="2"/>
  <c r="D36" i="2"/>
  <c r="E21" i="2"/>
  <c r="F21" i="2"/>
  <c r="H21" i="2"/>
  <c r="J38" i="2" l="1"/>
  <c r="E39" i="2"/>
  <c r="E42" i="2" s="1"/>
  <c r="E48" i="2" s="1"/>
  <c r="I38" i="2"/>
  <c r="F39" i="2"/>
  <c r="F42" i="2" s="1"/>
  <c r="F48" i="2" s="1"/>
  <c r="H39" i="2"/>
  <c r="D39" i="2"/>
  <c r="J36" i="2"/>
  <c r="D42" i="2" l="1"/>
  <c r="D48" i="2" s="1"/>
  <c r="H42" i="2"/>
  <c r="H48" i="2" s="1"/>
  <c r="J48" i="2" s="1"/>
  <c r="J39" i="2"/>
  <c r="J42" i="2" l="1"/>
  <c r="J9" i="2"/>
  <c r="I9" i="2"/>
  <c r="J25" i="2" l="1"/>
  <c r="I25" i="2" l="1"/>
  <c r="G36" i="2"/>
  <c r="I36" i="2" l="1"/>
  <c r="G39" i="2"/>
  <c r="I39" i="2" s="1"/>
  <c r="J10" i="2"/>
  <c r="I10" i="2" l="1"/>
  <c r="G21" i="2"/>
  <c r="G42" i="2" s="1"/>
  <c r="I30" i="2"/>
  <c r="J30" i="2"/>
  <c r="I31" i="2"/>
  <c r="J31" i="2"/>
  <c r="I32" i="2"/>
  <c r="J32" i="2"/>
  <c r="I35" i="2"/>
  <c r="J35" i="2"/>
  <c r="J29" i="2"/>
  <c r="I26" i="2"/>
  <c r="J26" i="2"/>
  <c r="I27" i="2"/>
  <c r="J27" i="2"/>
  <c r="I28" i="2"/>
  <c r="J28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J24" i="2"/>
  <c r="I24" i="2"/>
  <c r="I21" i="2" l="1"/>
  <c r="G48" i="2"/>
  <c r="I48" i="2" s="1"/>
  <c r="I42" i="2"/>
  <c r="J11" i="2"/>
  <c r="I11" i="2"/>
  <c r="I29" i="2" l="1"/>
</calcChain>
</file>

<file path=xl/sharedStrings.xml><?xml version="1.0" encoding="utf-8"?>
<sst xmlns="http://schemas.openxmlformats.org/spreadsheetml/2006/main" count="55" uniqueCount="55">
  <si>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</si>
  <si>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</si>
  <si>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</si>
  <si>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</si>
  <si>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</si>
  <si>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</si>
  <si>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</si>
  <si>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</si>
  <si>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</si>
  <si>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</si>
  <si>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</si>
  <si>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</si>
  <si>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</si>
  <si>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</si>
  <si>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</si>
  <si>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</si>
  <si>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</si>
  <si>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</si>
  <si>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</si>
  <si>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</si>
  <si>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</si>
  <si>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</si>
  <si>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</si>
  <si>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</si>
  <si>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</si>
  <si>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</si>
  <si>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</si>
  <si>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Karnataka Bank</t>
  </si>
  <si>
    <t>Karur Vysya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</si>
  <si>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</si>
  <si>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</si>
  <si>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</si>
  <si>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</si>
  <si>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</si>
  <si>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</si>
  <si>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</si>
  <si>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</si>
  <si>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</si>
  <si>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</si>
  <si>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</si>
  <si>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</si>
  <si>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</si>
  <si>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</si>
  <si>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</si>
  <si>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</si>
  <si>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</si>
  <si>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</si>
  <si>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</si>
  <si>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</si>
  <si>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JALANDHAR</t>
  </si>
  <si>
    <t>RBL Bank Ltd</t>
  </si>
  <si>
    <t>South Indian Bank</t>
  </si>
  <si>
    <t>.</t>
  </si>
  <si>
    <t>Annexure - 14</t>
  </si>
  <si>
    <t>CD RATIO OF BANKS AS ON 30.09.2021 (Net of NRE Deposit)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</si>
</sst>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2" fillId="0" borderId="2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 wrapText="1"/>
    </xf>
    <xf numFmtId="1" fontId="2" fillId="0" borderId="2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1" fontId="2" fillId="0" borderId="14" xfId="0" applyNumberFormat="1" applyFont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/>
    <xf numFmtId="164" fontId="1" fillId="0" borderId="10" xfId="0" applyNumberFormat="1" applyFont="1" applyBorder="1" applyAlignment="1"/>
    <xf numFmtId="164" fontId="1" fillId="0" borderId="11" xfId="0" applyNumberFormat="1" applyFont="1" applyBorder="1" applyAlignment="1"/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0" fontId="4" fillId="2" borderId="0" xfId="0" applyFont="1" applyFill="1"/>
    <xf numFmtId="1" fontId="4" fillId="2" borderId="14" xfId="0" applyNumberFormat="1" applyFont="1" applyFill="1" applyBorder="1" applyAlignment="1" applyProtection="1">
      <alignment vertical="center"/>
      <protection locked="0"/>
    </xf>
    <xf numFmtId="164" fontId="1" fillId="0" borderId="19" xfId="0" applyNumberFormat="1" applyFont="1" applyBorder="1" applyAlignment="1"/>
    <xf numFmtId="2" fontId="1" fillId="0" borderId="11" xfId="0" applyNumberFormat="1" applyFont="1" applyBorder="1" applyAlignment="1"/>
    <xf numFmtId="2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Alignment="1" applyProtection="1">
      <alignment vertical="center"/>
      <protection locked="0"/>
    </xf>
    <xf numFmtId="2" fontId="4" fillId="2" borderId="14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2" xfId="0" applyNumberFormat="1" applyFont="1" applyFill="1" applyBorder="1" applyAlignment="1" applyProtection="1">
      <alignment vertical="center"/>
      <protection locked="0"/>
    </xf>
    <xf numFmtId="2" fontId="4" fillId="2" borderId="13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Border="1" applyAlignment="1"/>
    <xf numFmtId="1" fontId="1" fillId="2" borderId="10" xfId="0" applyNumberFormat="1" applyFont="1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9"/>
  <sheetViews>
    <sheetView tabSelected="1" workbookViewId="0">
      <selection activeCell="G12" sqref="G12"/>
    </sheetView>
  </sheetViews>
  <sheetFormatPr defaultRowHeight="14.4" x14ac:dyDescent="0.3"/>
  <cols>
    <col min="2" max="2" width="7.6640625" customWidth="1"/>
    <col min="3" max="3" width="35.66406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0.6640625" customWidth="1"/>
    <col min="10" max="10" width="13.44140625" customWidth="1"/>
  </cols>
  <sheetData>
    <row r="2" spans="2:10" ht="15" thickBot="1" x14ac:dyDescent="0.35">
      <c r="I2" s="46" t="s">
        <v>53</v>
      </c>
      <c r="J2" s="46"/>
    </row>
    <row r="3" spans="2:10" ht="19.95" customHeight="1" thickBot="1" x14ac:dyDescent="0.4">
      <c r="B3" s="47" t="s">
        <v>49</v>
      </c>
      <c r="C3" s="48"/>
      <c r="D3" s="48"/>
      <c r="E3" s="48"/>
      <c r="F3" s="48"/>
      <c r="G3" s="48"/>
      <c r="H3" s="48"/>
      <c r="I3" s="48"/>
      <c r="J3" s="49"/>
    </row>
    <row r="4" spans="2:10" ht="15.6" customHeight="1" thickBot="1" x14ac:dyDescent="0.35">
      <c r="B4" s="53" t="s">
        <v>54</v>
      </c>
      <c r="C4" s="54"/>
      <c r="D4" s="54"/>
      <c r="E4" s="54"/>
      <c r="F4" s="54"/>
      <c r="G4" s="54"/>
      <c r="H4" s="54"/>
      <c r="I4" s="54"/>
      <c r="J4" s="55"/>
    </row>
    <row r="5" spans="2:10" ht="13.65" customHeight="1" thickBot="1" x14ac:dyDescent="0.35">
      <c r="B5" s="50" t="s">
        <v>0</v>
      </c>
      <c r="C5" s="51"/>
      <c r="D5" s="51"/>
      <c r="E5" s="51"/>
      <c r="F5" s="51"/>
      <c r="G5" s="51"/>
      <c r="H5" s="51"/>
      <c r="I5" s="51"/>
      <c r="J5" s="52"/>
    </row>
    <row r="6" spans="2:10" s="21" customFormat="1" ht="39" customHeight="1" x14ac:dyDescent="0.25">
      <c r="B6" s="56" t="s">
        <v>5</v>
      </c>
      <c r="C6" s="56" t="s">
        <v>1</v>
      </c>
      <c r="D6" s="58" t="s">
        <v>40</v>
      </c>
      <c r="E6" s="58" t="s">
        <v>41</v>
      </c>
      <c r="F6" s="64" t="s">
        <v>42</v>
      </c>
      <c r="G6" s="58" t="s">
        <v>43</v>
      </c>
      <c r="H6" s="58" t="s">
        <v>44</v>
      </c>
      <c r="I6" s="60" t="s">
        <v>45</v>
      </c>
      <c r="J6" s="62" t="s">
        <v>46</v>
      </c>
    </row>
    <row r="7" spans="2:10" s="21" customFormat="1" ht="30" customHeight="1" thickBot="1" x14ac:dyDescent="0.3">
      <c r="B7" s="57"/>
      <c r="C7" s="57"/>
      <c r="D7" s="59"/>
      <c r="E7" s="59"/>
      <c r="F7" s="65"/>
      <c r="G7" s="59"/>
      <c r="H7" s="59"/>
      <c r="I7" s="61"/>
      <c r="J7" s="63"/>
    </row>
    <row r="8" spans="2:10" s="22" customFormat="1" ht="15.75" customHeight="1" thickBot="1" x14ac:dyDescent="0.3">
      <c r="B8" s="23"/>
      <c r="C8" s="24"/>
      <c r="D8" s="42">
        <v>1</v>
      </c>
      <c r="E8" s="42">
        <v>2</v>
      </c>
      <c r="F8" s="43">
        <v>3</v>
      </c>
      <c r="G8" s="42">
        <v>4</v>
      </c>
      <c r="H8" s="42">
        <v>5</v>
      </c>
      <c r="I8" s="42">
        <v>6</v>
      </c>
      <c r="J8" s="44">
        <v>7</v>
      </c>
    </row>
    <row r="9" spans="2:10" s="21" customFormat="1" ht="18.899999999999999" customHeight="1" x14ac:dyDescent="0.25">
      <c r="B9" s="2">
        <v>1</v>
      </c>
      <c r="C9" s="5" t="s">
        <v>6</v>
      </c>
      <c r="D9" s="28">
        <v>26</v>
      </c>
      <c r="E9" s="28">
        <v>210448</v>
      </c>
      <c r="F9" s="28">
        <v>97979</v>
      </c>
      <c r="G9" s="28">
        <v>112469</v>
      </c>
      <c r="H9" s="28">
        <v>30861</v>
      </c>
      <c r="I9" s="34">
        <f>H9*100/G9</f>
        <v>27.439561123509588</v>
      </c>
      <c r="J9" s="35">
        <f>H9*100/E9</f>
        <v>14.664430168022504</v>
      </c>
    </row>
    <row r="10" spans="2:10" s="21" customFormat="1" ht="18.899999999999999" customHeight="1" x14ac:dyDescent="0.25">
      <c r="B10" s="2">
        <v>2</v>
      </c>
      <c r="C10" s="5" t="s">
        <v>7</v>
      </c>
      <c r="D10" s="28">
        <v>22</v>
      </c>
      <c r="E10" s="28">
        <v>251677</v>
      </c>
      <c r="F10" s="28">
        <v>13943</v>
      </c>
      <c r="G10" s="28">
        <v>237734</v>
      </c>
      <c r="H10" s="28">
        <v>37749</v>
      </c>
      <c r="I10" s="34">
        <f>H10*100/G10</f>
        <v>15.878671119822995</v>
      </c>
      <c r="J10" s="35">
        <f>H10*100/E10</f>
        <v>14.998986796568618</v>
      </c>
    </row>
    <row r="11" spans="2:10" s="21" customFormat="1" ht="18.899999999999999" customHeight="1" x14ac:dyDescent="0.25">
      <c r="B11" s="2">
        <v>3</v>
      </c>
      <c r="C11" s="5" t="s">
        <v>8</v>
      </c>
      <c r="D11" s="28">
        <v>2</v>
      </c>
      <c r="E11" s="28">
        <v>9435</v>
      </c>
      <c r="F11" s="28">
        <v>290</v>
      </c>
      <c r="G11" s="28">
        <v>9145</v>
      </c>
      <c r="H11" s="28">
        <v>2428</v>
      </c>
      <c r="I11" s="34">
        <f>H11*100/G11</f>
        <v>26.550027337342812</v>
      </c>
      <c r="J11" s="35">
        <f>H11*100/E11</f>
        <v>25.733969263381027</v>
      </c>
    </row>
    <row r="12" spans="2:10" s="21" customFormat="1" ht="18.899999999999999" customHeight="1" x14ac:dyDescent="0.25">
      <c r="B12" s="2">
        <v>4</v>
      </c>
      <c r="C12" s="5" t="s">
        <v>9</v>
      </c>
      <c r="D12" s="28">
        <v>62</v>
      </c>
      <c r="E12" s="28">
        <v>625303</v>
      </c>
      <c r="F12" s="28">
        <v>195932</v>
      </c>
      <c r="G12" s="28">
        <v>429371</v>
      </c>
      <c r="H12" s="28">
        <v>194940</v>
      </c>
      <c r="I12" s="34">
        <f t="shared" ref="I12:I23" si="0">H12*100/G12</f>
        <v>45.401296314841943</v>
      </c>
      <c r="J12" s="35">
        <f t="shared" ref="J12:J23" si="1">H12*100/E12</f>
        <v>31.175286221239944</v>
      </c>
    </row>
    <row r="13" spans="2:10" s="21" customFormat="1" ht="18.899999999999999" customHeight="1" x14ac:dyDescent="0.25">
      <c r="B13" s="2">
        <v>5</v>
      </c>
      <c r="C13" s="5" t="s">
        <v>10</v>
      </c>
      <c r="D13" s="29">
        <v>19</v>
      </c>
      <c r="E13" s="28">
        <v>91636</v>
      </c>
      <c r="F13" s="28">
        <v>36652</v>
      </c>
      <c r="G13" s="28">
        <v>54984</v>
      </c>
      <c r="H13" s="28">
        <v>32279</v>
      </c>
      <c r="I13" s="34">
        <f t="shared" si="0"/>
        <v>58.706169067365053</v>
      </c>
      <c r="J13" s="35">
        <f t="shared" si="1"/>
        <v>35.225238989043611</v>
      </c>
    </row>
    <row r="14" spans="2:10" s="30" customFormat="1" ht="18.899999999999999" customHeight="1" x14ac:dyDescent="0.25">
      <c r="B14" s="18">
        <v>6</v>
      </c>
      <c r="C14" s="19" t="s">
        <v>11</v>
      </c>
      <c r="D14" s="28">
        <v>25</v>
      </c>
      <c r="E14" s="28">
        <v>114732</v>
      </c>
      <c r="F14" s="28">
        <v>45899</v>
      </c>
      <c r="G14" s="28">
        <v>68833</v>
      </c>
      <c r="H14" s="28">
        <v>39442</v>
      </c>
      <c r="I14" s="34">
        <f t="shared" si="0"/>
        <v>57.301003878953409</v>
      </c>
      <c r="J14" s="35">
        <f t="shared" si="1"/>
        <v>34.377505839695985</v>
      </c>
    </row>
    <row r="15" spans="2:10" s="21" customFormat="1" ht="18.899999999999999" customHeight="1" x14ac:dyDescent="0.25">
      <c r="B15" s="2">
        <v>7</v>
      </c>
      <c r="C15" s="5" t="s">
        <v>12</v>
      </c>
      <c r="D15" s="28">
        <v>13</v>
      </c>
      <c r="E15" s="28">
        <v>114100</v>
      </c>
      <c r="F15" s="28">
        <v>16396</v>
      </c>
      <c r="G15" s="28">
        <v>97704</v>
      </c>
      <c r="H15" s="28">
        <v>14930</v>
      </c>
      <c r="I15" s="34">
        <f t="shared" si="0"/>
        <v>15.280848276426758</v>
      </c>
      <c r="J15" s="35">
        <f t="shared" si="1"/>
        <v>13.08501314636284</v>
      </c>
    </row>
    <row r="16" spans="2:10" s="21" customFormat="1" ht="18.899999999999999" customHeight="1" x14ac:dyDescent="0.25">
      <c r="B16" s="2">
        <v>8</v>
      </c>
      <c r="C16" s="5" t="s">
        <v>13</v>
      </c>
      <c r="D16" s="28">
        <v>50</v>
      </c>
      <c r="E16" s="28">
        <v>400812</v>
      </c>
      <c r="F16" s="28">
        <v>80162</v>
      </c>
      <c r="G16" s="28">
        <v>320650</v>
      </c>
      <c r="H16" s="28">
        <v>90028</v>
      </c>
      <c r="I16" s="34">
        <f t="shared" si="0"/>
        <v>28.076719164197723</v>
      </c>
      <c r="J16" s="35">
        <f t="shared" si="1"/>
        <v>22.46140335119707</v>
      </c>
    </row>
    <row r="17" spans="2:10" s="21" customFormat="1" ht="18.899999999999999" customHeight="1" x14ac:dyDescent="0.25">
      <c r="B17" s="2">
        <v>9</v>
      </c>
      <c r="C17" s="5" t="s">
        <v>14</v>
      </c>
      <c r="D17" s="28">
        <v>114</v>
      </c>
      <c r="E17" s="28">
        <v>1843505</v>
      </c>
      <c r="F17" s="28">
        <v>70147</v>
      </c>
      <c r="G17" s="28">
        <v>1773358</v>
      </c>
      <c r="H17" s="28">
        <v>405314</v>
      </c>
      <c r="I17" s="34">
        <f t="shared" si="0"/>
        <v>22.855734713464511</v>
      </c>
      <c r="J17" s="35">
        <f t="shared" si="1"/>
        <v>21.986053740022403</v>
      </c>
    </row>
    <row r="18" spans="2:10" s="21" customFormat="1" ht="18.899999999999999" customHeight="1" x14ac:dyDescent="0.25">
      <c r="B18" s="2">
        <v>10</v>
      </c>
      <c r="C18" s="5" t="s">
        <v>15</v>
      </c>
      <c r="D18" s="28">
        <v>100</v>
      </c>
      <c r="E18" s="28">
        <v>1423129</v>
      </c>
      <c r="F18" s="28">
        <v>32065</v>
      </c>
      <c r="G18" s="28">
        <v>1391064</v>
      </c>
      <c r="H18" s="28">
        <v>234985</v>
      </c>
      <c r="I18" s="34">
        <f t="shared" si="0"/>
        <v>16.892465048337101</v>
      </c>
      <c r="J18" s="35">
        <f t="shared" si="1"/>
        <v>16.51185521481187</v>
      </c>
    </row>
    <row r="19" spans="2:10" s="21" customFormat="1" ht="18.899999999999999" customHeight="1" x14ac:dyDescent="0.25">
      <c r="B19" s="2">
        <v>11</v>
      </c>
      <c r="C19" s="5" t="s">
        <v>16</v>
      </c>
      <c r="D19" s="28">
        <v>37</v>
      </c>
      <c r="E19" s="28">
        <v>215413</v>
      </c>
      <c r="F19" s="28">
        <v>24951</v>
      </c>
      <c r="G19" s="28">
        <v>190462</v>
      </c>
      <c r="H19" s="28">
        <v>53133</v>
      </c>
      <c r="I19" s="34">
        <f t="shared" si="0"/>
        <v>27.896903319297287</v>
      </c>
      <c r="J19" s="35">
        <f t="shared" si="1"/>
        <v>24.665642277856954</v>
      </c>
    </row>
    <row r="20" spans="2:10" s="21" customFormat="1" ht="18.899999999999999" customHeight="1" thickBot="1" x14ac:dyDescent="0.3">
      <c r="B20" s="12">
        <v>12</v>
      </c>
      <c r="C20" s="20" t="s">
        <v>17</v>
      </c>
      <c r="D20" s="31">
        <v>45</v>
      </c>
      <c r="E20" s="31">
        <v>148379</v>
      </c>
      <c r="F20" s="31">
        <v>40591</v>
      </c>
      <c r="G20" s="31">
        <v>107788</v>
      </c>
      <c r="H20" s="31">
        <v>111984</v>
      </c>
      <c r="I20" s="36">
        <f t="shared" si="0"/>
        <v>103.89282665973948</v>
      </c>
      <c r="J20" s="37">
        <f t="shared" si="1"/>
        <v>75.471596384933179</v>
      </c>
    </row>
    <row r="21" spans="2:10" s="21" customFormat="1" ht="18.899999999999999" customHeight="1" thickBot="1" x14ac:dyDescent="0.3">
      <c r="B21" s="13"/>
      <c r="C21" s="10" t="s">
        <v>18</v>
      </c>
      <c r="D21" s="40">
        <f>SUM(D9:D20)</f>
        <v>515</v>
      </c>
      <c r="E21" s="40">
        <f t="shared" ref="E21:H21" si="2">SUM(E9:E20)</f>
        <v>5448569</v>
      </c>
      <c r="F21" s="40">
        <f t="shared" si="2"/>
        <v>655007</v>
      </c>
      <c r="G21" s="40">
        <f t="shared" si="2"/>
        <v>4793562</v>
      </c>
      <c r="H21" s="40">
        <f t="shared" si="2"/>
        <v>1248073</v>
      </c>
      <c r="I21" s="26">
        <f t="shared" si="0"/>
        <v>26.03644221144944</v>
      </c>
      <c r="J21" s="27">
        <f t="shared" si="1"/>
        <v>22.906436534069773</v>
      </c>
    </row>
    <row r="22" spans="2:10" s="21" customFormat="1" ht="18.899999999999999" customHeight="1" x14ac:dyDescent="0.25">
      <c r="B22" s="1">
        <v>13</v>
      </c>
      <c r="C22" s="4" t="s">
        <v>19</v>
      </c>
      <c r="D22" s="28">
        <v>32</v>
      </c>
      <c r="E22" s="28">
        <v>185180</v>
      </c>
      <c r="F22" s="28">
        <v>14059</v>
      </c>
      <c r="G22" s="28">
        <v>171121</v>
      </c>
      <c r="H22" s="28">
        <v>129679</v>
      </c>
      <c r="I22" s="38">
        <f t="shared" si="0"/>
        <v>75.782048959508188</v>
      </c>
      <c r="J22" s="39">
        <f t="shared" si="1"/>
        <v>70.028620801382445</v>
      </c>
    </row>
    <row r="23" spans="2:10" s="21" customFormat="1" ht="18.899999999999999" customHeight="1" x14ac:dyDescent="0.25">
      <c r="B23" s="1">
        <v>14</v>
      </c>
      <c r="C23" s="5" t="s">
        <v>20</v>
      </c>
      <c r="D23" s="28">
        <v>1</v>
      </c>
      <c r="E23" s="28">
        <v>18078</v>
      </c>
      <c r="F23" s="28">
        <v>3613</v>
      </c>
      <c r="G23" s="28">
        <v>14465</v>
      </c>
      <c r="H23" s="28">
        <v>1531</v>
      </c>
      <c r="I23" s="34">
        <f t="shared" si="0"/>
        <v>10.584168683027999</v>
      </c>
      <c r="J23" s="35">
        <f t="shared" si="1"/>
        <v>8.4688571744662013</v>
      </c>
    </row>
    <row r="24" spans="2:10" s="21" customFormat="1" ht="18.899999999999999" customHeight="1" x14ac:dyDescent="0.25">
      <c r="B24" s="1">
        <v>15</v>
      </c>
      <c r="C24" s="5" t="s">
        <v>21</v>
      </c>
      <c r="D24" s="28">
        <v>2</v>
      </c>
      <c r="E24" s="28">
        <v>10836</v>
      </c>
      <c r="F24" s="28">
        <v>2965</v>
      </c>
      <c r="G24" s="28">
        <v>7871</v>
      </c>
      <c r="H24" s="28">
        <v>2782</v>
      </c>
      <c r="I24" s="34">
        <f>H24*100/G24</f>
        <v>35.344937110913477</v>
      </c>
      <c r="J24" s="35">
        <f>H24*100/E24</f>
        <v>25.673680324843115</v>
      </c>
    </row>
    <row r="25" spans="2:10" s="21" customFormat="1" ht="18.899999999999999" customHeight="1" x14ac:dyDescent="0.25">
      <c r="B25" s="1">
        <v>16</v>
      </c>
      <c r="C25" s="5" t="s">
        <v>22</v>
      </c>
      <c r="D25" s="28">
        <v>49</v>
      </c>
      <c r="E25" s="28">
        <v>503013</v>
      </c>
      <c r="F25" s="28">
        <v>88109</v>
      </c>
      <c r="G25" s="28">
        <v>414904</v>
      </c>
      <c r="H25" s="28">
        <v>300157</v>
      </c>
      <c r="I25" s="34">
        <f>H25*100/G25</f>
        <v>72.343722885293943</v>
      </c>
      <c r="J25" s="35">
        <f>H25*100/E25</f>
        <v>59.671817626979816</v>
      </c>
    </row>
    <row r="26" spans="2:10" s="21" customFormat="1" ht="18.899999999999999" customHeight="1" x14ac:dyDescent="0.25">
      <c r="B26" s="1">
        <v>17</v>
      </c>
      <c r="C26" s="5" t="s">
        <v>23</v>
      </c>
      <c r="D26" s="28">
        <v>7</v>
      </c>
      <c r="E26" s="28">
        <v>56729</v>
      </c>
      <c r="F26" s="28">
        <v>11345</v>
      </c>
      <c r="G26" s="28">
        <v>45384</v>
      </c>
      <c r="H26" s="28">
        <v>70048</v>
      </c>
      <c r="I26" s="34">
        <f t="shared" ref="I26:I28" si="3">H26*100/G26</f>
        <v>154.34514366296492</v>
      </c>
      <c r="J26" s="35">
        <f t="shared" ref="J26:J28" si="4">H26*100/E26</f>
        <v>123.47829152637981</v>
      </c>
    </row>
    <row r="27" spans="2:10" s="21" customFormat="1" ht="18.899999999999999" customHeight="1" x14ac:dyDescent="0.25">
      <c r="B27" s="1">
        <v>18</v>
      </c>
      <c r="C27" s="5" t="s">
        <v>24</v>
      </c>
      <c r="D27" s="28">
        <v>26</v>
      </c>
      <c r="E27" s="28">
        <v>223582</v>
      </c>
      <c r="F27" s="28">
        <v>33037</v>
      </c>
      <c r="G27" s="28">
        <v>190545</v>
      </c>
      <c r="H27" s="28">
        <v>107378</v>
      </c>
      <c r="I27" s="34">
        <f t="shared" si="3"/>
        <v>56.353092445354115</v>
      </c>
      <c r="J27" s="35">
        <f t="shared" si="4"/>
        <v>48.026227513842798</v>
      </c>
    </row>
    <row r="28" spans="2:10" s="21" customFormat="1" ht="18.899999999999999" customHeight="1" x14ac:dyDescent="0.25">
      <c r="B28" s="1">
        <v>19</v>
      </c>
      <c r="C28" s="5" t="s">
        <v>25</v>
      </c>
      <c r="D28" s="28">
        <v>15</v>
      </c>
      <c r="E28" s="28">
        <v>47450</v>
      </c>
      <c r="F28" s="28">
        <v>2236</v>
      </c>
      <c r="G28" s="28">
        <v>45214</v>
      </c>
      <c r="H28" s="28">
        <v>21687.791713112802</v>
      </c>
      <c r="I28" s="34">
        <f t="shared" si="3"/>
        <v>47.966983043112315</v>
      </c>
      <c r="J28" s="35">
        <f t="shared" si="4"/>
        <v>45.706621102450583</v>
      </c>
    </row>
    <row r="29" spans="2:10" s="21" customFormat="1" ht="18" customHeight="1" x14ac:dyDescent="0.25">
      <c r="B29" s="1">
        <v>20</v>
      </c>
      <c r="C29" s="6" t="s">
        <v>26</v>
      </c>
      <c r="D29" s="28">
        <v>1</v>
      </c>
      <c r="E29" s="28">
        <v>6269</v>
      </c>
      <c r="F29" s="28">
        <v>512</v>
      </c>
      <c r="G29" s="28">
        <v>5757</v>
      </c>
      <c r="H29" s="28">
        <v>3649</v>
      </c>
      <c r="I29" s="34">
        <f>H29*100/G29</f>
        <v>63.383706791731804</v>
      </c>
      <c r="J29" s="35">
        <f>H29*100/E29</f>
        <v>58.207050566278511</v>
      </c>
    </row>
    <row r="30" spans="2:10" s="21" customFormat="1" ht="18.899999999999999" customHeight="1" x14ac:dyDescent="0.25">
      <c r="B30" s="1">
        <v>21</v>
      </c>
      <c r="C30" s="5" t="s">
        <v>27</v>
      </c>
      <c r="D30" s="28">
        <v>1</v>
      </c>
      <c r="E30" s="28">
        <v>7752</v>
      </c>
      <c r="F30" s="28">
        <v>391</v>
      </c>
      <c r="G30" s="28">
        <v>7361</v>
      </c>
      <c r="H30" s="28">
        <v>2838</v>
      </c>
      <c r="I30" s="34">
        <f t="shared" ref="I30:I35" si="5">H30*100/G30</f>
        <v>38.554544219535387</v>
      </c>
      <c r="J30" s="35">
        <f t="shared" ref="J30:J35" si="6">H30*100/E30</f>
        <v>36.609907120743031</v>
      </c>
    </row>
    <row r="31" spans="2:10" s="21" customFormat="1" ht="18.899999999999999" customHeight="1" x14ac:dyDescent="0.25">
      <c r="B31" s="1">
        <v>22</v>
      </c>
      <c r="C31" s="5" t="s">
        <v>28</v>
      </c>
      <c r="D31" s="28">
        <v>1</v>
      </c>
      <c r="E31" s="28">
        <v>4149</v>
      </c>
      <c r="F31" s="28">
        <v>83</v>
      </c>
      <c r="G31" s="28">
        <v>4066</v>
      </c>
      <c r="H31" s="28">
        <v>2163</v>
      </c>
      <c r="I31" s="34">
        <f t="shared" si="5"/>
        <v>53.19724545007378</v>
      </c>
      <c r="J31" s="35">
        <f t="shared" si="6"/>
        <v>52.133044107013738</v>
      </c>
    </row>
    <row r="32" spans="2:10" s="21" customFormat="1" ht="18.899999999999999" customHeight="1" x14ac:dyDescent="0.25">
      <c r="B32" s="1">
        <v>23</v>
      </c>
      <c r="C32" s="5" t="s">
        <v>29</v>
      </c>
      <c r="D32" s="28">
        <v>12</v>
      </c>
      <c r="E32" s="28">
        <v>178520</v>
      </c>
      <c r="F32" s="28">
        <v>35711</v>
      </c>
      <c r="G32" s="28">
        <v>142809</v>
      </c>
      <c r="H32" s="28">
        <v>49880</v>
      </c>
      <c r="I32" s="34">
        <f t="shared" si="5"/>
        <v>34.927770658711985</v>
      </c>
      <c r="J32" s="35">
        <f t="shared" si="6"/>
        <v>27.940846963925612</v>
      </c>
    </row>
    <row r="33" spans="2:10" s="21" customFormat="1" ht="18.899999999999999" customHeight="1" x14ac:dyDescent="0.25">
      <c r="B33" s="1">
        <v>24</v>
      </c>
      <c r="C33" s="20" t="s">
        <v>50</v>
      </c>
      <c r="D33" s="28">
        <v>1</v>
      </c>
      <c r="E33" s="28">
        <v>8584</v>
      </c>
      <c r="F33" s="28">
        <v>3434</v>
      </c>
      <c r="G33" s="28">
        <v>5150</v>
      </c>
      <c r="H33" s="28">
        <v>1877</v>
      </c>
      <c r="I33" s="34">
        <f t="shared" si="5"/>
        <v>36.446601941747574</v>
      </c>
      <c r="J33" s="35">
        <f t="shared" si="6"/>
        <v>21.866262814538675</v>
      </c>
    </row>
    <row r="34" spans="2:10" s="21" customFormat="1" ht="18.899999999999999" customHeight="1" x14ac:dyDescent="0.25">
      <c r="B34" s="1">
        <v>25</v>
      </c>
      <c r="C34" s="20" t="s">
        <v>51</v>
      </c>
      <c r="D34" s="28">
        <v>1</v>
      </c>
      <c r="E34" s="28">
        <v>8781</v>
      </c>
      <c r="F34" s="28">
        <v>529</v>
      </c>
      <c r="G34" s="28">
        <v>8252</v>
      </c>
      <c r="H34" s="28">
        <v>41</v>
      </c>
      <c r="I34" s="34">
        <f t="shared" si="5"/>
        <v>0.49684924866698982</v>
      </c>
      <c r="J34" s="35">
        <f t="shared" si="6"/>
        <v>0.46691720760733402</v>
      </c>
    </row>
    <row r="35" spans="2:10" s="21" customFormat="1" ht="18.899999999999999" customHeight="1" thickBot="1" x14ac:dyDescent="0.3">
      <c r="B35" s="1">
        <v>26</v>
      </c>
      <c r="C35" s="7" t="s">
        <v>30</v>
      </c>
      <c r="D35" s="28">
        <v>13</v>
      </c>
      <c r="E35" s="28">
        <v>68398</v>
      </c>
      <c r="F35" s="28">
        <v>7390</v>
      </c>
      <c r="G35" s="28">
        <v>61008</v>
      </c>
      <c r="H35" s="28">
        <v>24628</v>
      </c>
      <c r="I35" s="34">
        <f t="shared" si="5"/>
        <v>40.368476265407814</v>
      </c>
      <c r="J35" s="35">
        <f t="shared" si="6"/>
        <v>36.006900786572707</v>
      </c>
    </row>
    <row r="36" spans="2:10" s="21" customFormat="1" ht="18.899999999999999" customHeight="1" thickBot="1" x14ac:dyDescent="0.3">
      <c r="B36" s="13"/>
      <c r="C36" s="10" t="s">
        <v>31</v>
      </c>
      <c r="D36" s="40">
        <f>SUM(D22:D35)</f>
        <v>162</v>
      </c>
      <c r="E36" s="40">
        <f>SUM(E22:E35)</f>
        <v>1327321</v>
      </c>
      <c r="F36" s="40">
        <f>SUM(F22:F35)</f>
        <v>203414</v>
      </c>
      <c r="G36" s="40">
        <f>SUM(G22:G35)</f>
        <v>1123907</v>
      </c>
      <c r="H36" s="40">
        <f>SUM(H22:H35)</f>
        <v>718338.79171311285</v>
      </c>
      <c r="I36" s="26">
        <f>H36*100/G36</f>
        <v>63.914433464077803</v>
      </c>
      <c r="J36" s="27">
        <f>H36*100/E36</f>
        <v>54.11944749710981</v>
      </c>
    </row>
    <row r="37" spans="2:10" s="21" customFormat="1" ht="18.899999999999999" customHeight="1" thickBot="1" x14ac:dyDescent="0.3">
      <c r="B37" s="1">
        <v>27</v>
      </c>
      <c r="C37" s="9" t="s">
        <v>48</v>
      </c>
      <c r="D37" s="28">
        <v>55</v>
      </c>
      <c r="E37" s="28">
        <v>296085</v>
      </c>
      <c r="F37" s="28">
        <v>41926</v>
      </c>
      <c r="G37" s="28">
        <v>254159</v>
      </c>
      <c r="H37" s="28">
        <v>147440</v>
      </c>
      <c r="I37" s="34">
        <f>H37*100/G37</f>
        <v>58.010930165762375</v>
      </c>
      <c r="J37" s="35">
        <f>H37*100/E37</f>
        <v>49.796511137004579</v>
      </c>
    </row>
    <row r="38" spans="2:10" s="21" customFormat="1" ht="18.899999999999999" customHeight="1" thickBot="1" x14ac:dyDescent="0.3">
      <c r="B38" s="16"/>
      <c r="C38" s="14" t="s">
        <v>32</v>
      </c>
      <c r="D38" s="40">
        <f>SUM(D37:D37)</f>
        <v>55</v>
      </c>
      <c r="E38" s="40">
        <f>SUM(E37:E37)</f>
        <v>296085</v>
      </c>
      <c r="F38" s="40">
        <f>SUM(F37:F37)</f>
        <v>41926</v>
      </c>
      <c r="G38" s="40">
        <f>SUM(G37:G37)</f>
        <v>254159</v>
      </c>
      <c r="H38" s="40">
        <f>SUM(H37:H37)</f>
        <v>147440</v>
      </c>
      <c r="I38" s="26">
        <f>H38*100/G38</f>
        <v>58.010930165762375</v>
      </c>
      <c r="J38" s="32">
        <f>H38*100/E38</f>
        <v>49.796511137004579</v>
      </c>
    </row>
    <row r="39" spans="2:10" s="21" customFormat="1" ht="18.899999999999999" customHeight="1" thickBot="1" x14ac:dyDescent="0.3">
      <c r="B39" s="16"/>
      <c r="C39" s="14" t="s">
        <v>33</v>
      </c>
      <c r="D39" s="40">
        <f>SUM(D36+D38)</f>
        <v>217</v>
      </c>
      <c r="E39" s="40">
        <f>SUM(E36+E38)</f>
        <v>1623406</v>
      </c>
      <c r="F39" s="40">
        <f>SUM(F36+F38)</f>
        <v>245340</v>
      </c>
      <c r="G39" s="40">
        <f>SUM(G36+G38)</f>
        <v>1378066</v>
      </c>
      <c r="H39" s="40">
        <f>SUM(H36+H38)</f>
        <v>865778.79171311285</v>
      </c>
      <c r="I39" s="26">
        <f>H39*100/G39</f>
        <v>62.825640550823607</v>
      </c>
      <c r="J39" s="32">
        <f>H39*100/E39</f>
        <v>53.331008491598091</v>
      </c>
    </row>
    <row r="40" spans="2:10" s="21" customFormat="1" ht="18.899999999999999" customHeight="1" thickBot="1" x14ac:dyDescent="0.3">
      <c r="B40" s="15">
        <v>28</v>
      </c>
      <c r="C40" s="11" t="s">
        <v>34</v>
      </c>
      <c r="D40" s="28">
        <v>23</v>
      </c>
      <c r="E40" s="28">
        <v>31533</v>
      </c>
      <c r="F40" s="28">
        <v>3469</v>
      </c>
      <c r="G40" s="28">
        <v>28064</v>
      </c>
      <c r="H40" s="28">
        <v>23210</v>
      </c>
      <c r="I40" s="34">
        <f>H40*100/G40</f>
        <v>82.703819840364886</v>
      </c>
      <c r="J40" s="35">
        <f>H40*100/E40</f>
        <v>73.605429232867152</v>
      </c>
    </row>
    <row r="41" spans="2:10" s="21" customFormat="1" ht="18.899999999999999" customHeight="1" thickBot="1" x14ac:dyDescent="0.3">
      <c r="B41" s="16"/>
      <c r="C41" s="14" t="s">
        <v>35</v>
      </c>
      <c r="D41" s="40">
        <f>SUM(D40)</f>
        <v>23</v>
      </c>
      <c r="E41" s="40">
        <f t="shared" ref="E41:J41" si="7">SUM(E40)</f>
        <v>31533</v>
      </c>
      <c r="F41" s="40">
        <f t="shared" si="7"/>
        <v>3469</v>
      </c>
      <c r="G41" s="40">
        <f t="shared" si="7"/>
        <v>28064</v>
      </c>
      <c r="H41" s="40">
        <f t="shared" si="7"/>
        <v>23210</v>
      </c>
      <c r="I41" s="26">
        <f t="shared" si="7"/>
        <v>82.703819840364886</v>
      </c>
      <c r="J41" s="26">
        <f t="shared" si="7"/>
        <v>73.605429232867152</v>
      </c>
    </row>
    <row r="42" spans="2:10" s="21" customFormat="1" ht="18.899999999999999" customHeight="1" thickBot="1" x14ac:dyDescent="0.3">
      <c r="B42" s="16"/>
      <c r="C42" s="14" t="s">
        <v>36</v>
      </c>
      <c r="D42" s="40">
        <f>SUM(D21+D39+D41)</f>
        <v>755</v>
      </c>
      <c r="E42" s="40">
        <f>SUM(E21+E39+E41)</f>
        <v>7103508</v>
      </c>
      <c r="F42" s="40">
        <f>SUM(F21+F39+F41)</f>
        <v>903816</v>
      </c>
      <c r="G42" s="40">
        <f>SUM(G21+G39+G41)</f>
        <v>6199692</v>
      </c>
      <c r="H42" s="40">
        <f>SUM(H21+H39+H41)</f>
        <v>2137061.791713113</v>
      </c>
      <c r="I42" s="26">
        <f>H42*100/G42</f>
        <v>34.470450979066584</v>
      </c>
      <c r="J42" s="26">
        <f>H42*100/E42</f>
        <v>30.084597521578253</v>
      </c>
    </row>
    <row r="43" spans="2:10" s="21" customFormat="1" ht="18.899999999999999" customHeight="1" thickBot="1" x14ac:dyDescent="0.3">
      <c r="B43" s="15">
        <v>29</v>
      </c>
      <c r="C43" s="11" t="s">
        <v>37</v>
      </c>
      <c r="D43" s="28">
        <v>71</v>
      </c>
      <c r="E43" s="28">
        <v>185525</v>
      </c>
      <c r="F43" s="28">
        <v>1820</v>
      </c>
      <c r="G43" s="28">
        <v>183705</v>
      </c>
      <c r="H43" s="28">
        <v>52230</v>
      </c>
      <c r="I43" s="34">
        <f>H43*100/G43</f>
        <v>28.431452600636892</v>
      </c>
      <c r="J43" s="35">
        <f>H43*100/E43</f>
        <v>28.152540088936799</v>
      </c>
    </row>
    <row r="44" spans="2:10" s="21" customFormat="1" ht="18.899999999999999" customHeight="1" thickBot="1" x14ac:dyDescent="0.3">
      <c r="B44" s="16"/>
      <c r="C44" s="14" t="s">
        <v>38</v>
      </c>
      <c r="D44" s="40">
        <f>SUM(D43)</f>
        <v>71</v>
      </c>
      <c r="E44" s="40">
        <f t="shared" ref="E44:H44" si="8">SUM(E43)</f>
        <v>185525</v>
      </c>
      <c r="F44" s="40">
        <f t="shared" si="8"/>
        <v>1820</v>
      </c>
      <c r="G44" s="40">
        <f t="shared" si="8"/>
        <v>183705</v>
      </c>
      <c r="H44" s="40">
        <f t="shared" si="8"/>
        <v>52230</v>
      </c>
      <c r="I44" s="25">
        <f t="shared" ref="I44" si="9">SUM(I43)</f>
        <v>28.431452600636892</v>
      </c>
      <c r="J44" s="33">
        <f t="shared" ref="J44" si="10">SUM(J43)</f>
        <v>28.152540088936799</v>
      </c>
    </row>
    <row r="45" spans="2:10" s="21" customFormat="1" ht="18.899999999999999" customHeight="1" thickBot="1" x14ac:dyDescent="0.3">
      <c r="B45" s="1">
        <v>30</v>
      </c>
      <c r="C45" s="8" t="s">
        <v>47</v>
      </c>
      <c r="D45" s="28">
        <v>6</v>
      </c>
      <c r="E45" s="28">
        <v>0</v>
      </c>
      <c r="F45" s="28">
        <v>0</v>
      </c>
      <c r="G45" s="28">
        <v>0</v>
      </c>
      <c r="H45" s="28">
        <v>37</v>
      </c>
      <c r="I45" s="34">
        <v>0</v>
      </c>
      <c r="J45" s="34">
        <v>0</v>
      </c>
    </row>
    <row r="46" spans="2:10" s="21" customFormat="1" ht="18.899999999999999" customHeight="1" thickBot="1" x14ac:dyDescent="0.3">
      <c r="B46" s="16"/>
      <c r="C46" s="14" t="s">
        <v>39</v>
      </c>
      <c r="D46" s="40">
        <f>SUM(D45:D45)</f>
        <v>6</v>
      </c>
      <c r="E46" s="40">
        <f>SUM(E45:E45)</f>
        <v>0</v>
      </c>
      <c r="F46" s="40">
        <f>SUM(F45:F45)</f>
        <v>0</v>
      </c>
      <c r="G46" s="40">
        <f>SUM(G45:G45)</f>
        <v>0</v>
      </c>
      <c r="H46" s="40">
        <f>SUM(H45:H45)</f>
        <v>37</v>
      </c>
      <c r="I46" s="26">
        <v>0</v>
      </c>
      <c r="J46" s="27">
        <v>0</v>
      </c>
    </row>
    <row r="47" spans="2:10" s="21" customFormat="1" ht="40.950000000000003" customHeight="1" thickBot="1" x14ac:dyDescent="0.3">
      <c r="B47" s="16"/>
      <c r="C47" s="17" t="s">
        <v>2</v>
      </c>
      <c r="D47" s="40"/>
      <c r="E47" s="40"/>
      <c r="F47" s="41"/>
      <c r="G47" s="40"/>
      <c r="H47" s="40"/>
      <c r="I47" s="26"/>
      <c r="J47" s="27"/>
    </row>
    <row r="48" spans="2:10" s="21" customFormat="1" ht="18.899999999999999" customHeight="1" thickBot="1" x14ac:dyDescent="0.3">
      <c r="B48" s="3"/>
      <c r="C48" s="10" t="s">
        <v>3</v>
      </c>
      <c r="D48" s="40">
        <f>SUM(D44+D46+D42)</f>
        <v>832</v>
      </c>
      <c r="E48" s="40">
        <f>SUM(E42+E44+E46)</f>
        <v>7289033</v>
      </c>
      <c r="F48" s="40">
        <f>SUM(F42+F44+F46)</f>
        <v>905636</v>
      </c>
      <c r="G48" s="40">
        <f>SUM(G42+G44+G46)</f>
        <v>6383397</v>
      </c>
      <c r="H48" s="40">
        <f>SUM(H42+H44+H46+H47)</f>
        <v>2189328.791713113</v>
      </c>
      <c r="I48" s="26">
        <f>H48*100/G48</f>
        <v>34.297236905571012</v>
      </c>
      <c r="J48" s="27">
        <f>H48*100/E48</f>
        <v>30.035929206427149</v>
      </c>
    </row>
    <row r="49" spans="2:10" x14ac:dyDescent="0.3">
      <c r="B49" t="s">
        <v>52</v>
      </c>
      <c r="I49" s="45" t="s">
        <v>4</v>
      </c>
      <c r="J49" s="45"/>
    </row>
  </sheetData>
  <mergeCells count="14">
    <mergeCell ref="I49:J49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.5" right="0.25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2021-11-09T07:51:48Z</dcterms:modified>
</cp:coreProperties>
</file>