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7668"/>
  </bookViews>
  <sheets>
    <sheet name="SEP 21" sheetId="2" r:id="rId1"/>
  </sheets>
  <definedNames>
    <definedName name="_xlnm.Print_Area" localSheetId="0">'SEP 21'!$A$1:$J$48</definedName>
  </definedNames>
  <calcPr calcId="162913"/>
</workbook>
</file>

<file path=xl/calcChain.xml><?xml version="1.0" encoding="utf-8"?>
<calcChain xmlns="http://schemas.openxmlformats.org/spreadsheetml/2006/main">
  <c r="I44" i="2" l="1"/>
  <c r="H44" i="2"/>
  <c r="D44" i="2"/>
  <c r="E44" i="2"/>
  <c r="F44" i="2"/>
  <c r="G44" i="2"/>
  <c r="C44" i="2"/>
  <c r="D41" i="2" l="1"/>
  <c r="E41" i="2"/>
  <c r="G41" i="2"/>
  <c r="C41" i="2"/>
  <c r="F41" i="2" l="1"/>
  <c r="H41" i="2" s="1"/>
  <c r="H19" i="2"/>
  <c r="G38" i="2" l="1"/>
  <c r="E38" i="2"/>
  <c r="D38" i="2"/>
  <c r="C38" i="2"/>
  <c r="G35" i="2"/>
  <c r="E35" i="2"/>
  <c r="D35" i="2"/>
  <c r="C35" i="2"/>
  <c r="G31" i="2"/>
  <c r="G36" i="2" s="1"/>
  <c r="E31" i="2"/>
  <c r="E36" i="2" s="1"/>
  <c r="D31" i="2"/>
  <c r="C31" i="2"/>
  <c r="G21" i="2"/>
  <c r="E21" i="2"/>
  <c r="D21" i="2"/>
  <c r="C21" i="2"/>
  <c r="I40" i="2"/>
  <c r="I37" i="2"/>
  <c r="I34" i="2"/>
  <c r="I33" i="2"/>
  <c r="I32" i="2"/>
  <c r="I30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H33" i="2"/>
  <c r="H37" i="2"/>
  <c r="H34" i="2"/>
  <c r="H32" i="2"/>
  <c r="H30" i="2"/>
  <c r="H29" i="2"/>
  <c r="H28" i="2"/>
  <c r="H27" i="2"/>
  <c r="H26" i="2"/>
  <c r="H25" i="2"/>
  <c r="H24" i="2"/>
  <c r="H23" i="2"/>
  <c r="H22" i="2"/>
  <c r="H20" i="2"/>
  <c r="H18" i="2"/>
  <c r="H17" i="2"/>
  <c r="H16" i="2"/>
  <c r="H15" i="2"/>
  <c r="H14" i="2"/>
  <c r="H13" i="2"/>
  <c r="H12" i="2"/>
  <c r="H11" i="2"/>
  <c r="H10" i="2"/>
  <c r="H9" i="2"/>
  <c r="D36" i="2" l="1"/>
  <c r="D39" i="2" s="1"/>
  <c r="C36" i="2"/>
  <c r="C39" i="2" s="1"/>
  <c r="C46" i="2" s="1"/>
  <c r="I41" i="2"/>
  <c r="F35" i="2"/>
  <c r="H35" i="2" s="1"/>
  <c r="E39" i="2"/>
  <c r="E46" i="2" s="1"/>
  <c r="H40" i="2"/>
  <c r="I38" i="2"/>
  <c r="G39" i="2"/>
  <c r="G46" i="2" s="1"/>
  <c r="F21" i="2"/>
  <c r="H21" i="2" s="1"/>
  <c r="F38" i="2"/>
  <c r="H38" i="2" s="1"/>
  <c r="I35" i="2"/>
  <c r="I31" i="2"/>
  <c r="F31" i="2"/>
  <c r="H31" i="2" s="1"/>
  <c r="I21" i="2"/>
  <c r="I36" i="2" l="1"/>
  <c r="F36" i="2"/>
  <c r="H36" i="2" s="1"/>
  <c r="F39" i="2"/>
  <c r="H39" i="2" s="1"/>
  <c r="D46" i="2"/>
  <c r="I46" i="2" s="1"/>
  <c r="I39" i="2"/>
  <c r="F46" i="2" l="1"/>
  <c r="H46" i="2" s="1"/>
</calcChain>
</file>

<file path=xl/sharedStrings.xml><?xml version="1.0" encoding="utf-8"?>
<sst xmlns="http://schemas.openxmlformats.org/spreadsheetml/2006/main" count="52" uniqueCount="52">
  <si>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</si>
  <si>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</si>
  <si>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</si>
  <si>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</si>
  <si>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</si>
  <si>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</si>
  <si>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</si>
  <si>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</si>
  <si>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</si>
  <si>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</si>
  <si>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</si>
  <si>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</si>
  <si>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</si>
  <si>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</si>
  <si>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</si>
  <si>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</si>
  <si>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</si>
  <si>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</si>
  <si>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</si>
  <si>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</si>
  <si>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</si>
  <si>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</si>
  <si>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</si>
  <si>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</si>
  <si>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</si>
  <si>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Kotak Mahindra Bank</t>
  </si>
  <si>
    <t>Yes Bank</t>
  </si>
  <si>
    <t>Total Pvt. Sector Banks</t>
  </si>
  <si>
    <t>AU Small Finance Bank</t>
  </si>
  <si>
    <t>Equitas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</si>
  <si>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</si>
  <si>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</si>
  <si>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</si>
  <si>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</si>
  <si>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</si>
  <si>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</si>
  <si>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</si>
  <si>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</si>
  <si>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</si>
  <si>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</si>
  <si>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</si>
  <si>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</si>
  <si>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</si>
  <si>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</si>
  <si>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</si>
  <si>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</si>
  <si>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SBS NAGAR</t>
  </si>
  <si>
    <t>SLBC PUNJAB</t>
  </si>
  <si>
    <t xml:space="preserve">Annexure - 14.2    </t>
  </si>
  <si>
    <t>CD RATIO OF BANKS AS ON 30.09.2021 (Net of NRE Deposit)</t>
  </si>
  <si>
    <t>Punjab State Co-op Bank</t>
  </si>
  <si>
    <t>SIDBI/CUCB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</si>
</sst>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" fontId="7" fillId="0" borderId="2" xfId="0" applyNumberFormat="1" applyFont="1" applyBorder="1" applyAlignment="1">
      <alignment horizontal="left" vertical="top"/>
    </xf>
    <xf numFmtId="1" fontId="7" fillId="0" borderId="20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2" borderId="17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7" fillId="0" borderId="26" xfId="0" applyFont="1" applyFill="1" applyBorder="1" applyAlignment="1">
      <alignment horizontal="left" vertical="top"/>
    </xf>
    <xf numFmtId="2" fontId="5" fillId="2" borderId="13" xfId="0" applyNumberFormat="1" applyFont="1" applyFill="1" applyBorder="1" applyAlignment="1">
      <alignment horizontal="right"/>
    </xf>
    <xf numFmtId="2" fontId="5" fillId="2" borderId="27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/>
    </xf>
    <xf numFmtId="0" fontId="5" fillId="2" borderId="30" xfId="0" applyFont="1" applyFill="1" applyBorder="1" applyAlignment="1">
      <alignment horizontal="right"/>
    </xf>
    <xf numFmtId="2" fontId="10" fillId="2" borderId="10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5" fillId="2" borderId="14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tabSelected="1" view="pageBreakPreview" zoomScale="60" zoomScaleNormal="100" workbookViewId="0">
      <selection activeCell="C46" sqref="C46:G46"/>
    </sheetView>
  </sheetViews>
  <sheetFormatPr defaultRowHeight="14.4" x14ac:dyDescent="0.3"/>
  <cols>
    <col min="1" max="1" width="9.5546875" customWidth="1"/>
    <col min="2" max="2" width="34.6640625" customWidth="1"/>
    <col min="3" max="3" width="13" customWidth="1"/>
    <col min="4" max="4" width="15" customWidth="1"/>
    <col min="5" max="5" width="15.109375" customWidth="1"/>
    <col min="6" max="6" width="13.6640625" customWidth="1"/>
    <col min="7" max="7" width="13.33203125" customWidth="1"/>
    <col min="8" max="8" width="13.109375" customWidth="1"/>
    <col min="9" max="9" width="14" customWidth="1"/>
    <col min="11" max="11" width="8.33203125" customWidth="1"/>
    <col min="12" max="13" width="8.88671875" hidden="1" customWidth="1"/>
  </cols>
  <sheetData>
    <row r="2" spans="1:9" ht="15" thickBot="1" x14ac:dyDescent="0.35">
      <c r="H2" s="45" t="s">
        <v>48</v>
      </c>
      <c r="I2" s="45"/>
    </row>
    <row r="3" spans="1:9" ht="22.8" thickBot="1" x14ac:dyDescent="0.4">
      <c r="A3" s="46" t="s">
        <v>46</v>
      </c>
      <c r="B3" s="47"/>
      <c r="C3" s="47"/>
      <c r="D3" s="47"/>
      <c r="E3" s="47"/>
      <c r="F3" s="47"/>
      <c r="G3" s="47"/>
      <c r="H3" s="47"/>
      <c r="I3" s="48"/>
    </row>
    <row r="4" spans="1:9" s="9" customFormat="1" ht="14.25" customHeight="1" thickBot="1" x14ac:dyDescent="0.35">
      <c r="A4" s="52" t="s">
        <v>49</v>
      </c>
      <c r="B4" s="53"/>
      <c r="C4" s="53"/>
      <c r="D4" s="53"/>
      <c r="E4" s="53"/>
      <c r="F4" s="53"/>
      <c r="G4" s="53"/>
      <c r="H4" s="53"/>
      <c r="I4" s="54"/>
    </row>
    <row r="5" spans="1:9" s="9" customFormat="1" ht="13.65" customHeight="1" thickBot="1" x14ac:dyDescent="0.35">
      <c r="A5" s="49" t="s">
        <v>0</v>
      </c>
      <c r="B5" s="50"/>
      <c r="C5" s="50"/>
      <c r="D5" s="50"/>
      <c r="E5" s="50"/>
      <c r="F5" s="50"/>
      <c r="G5" s="50"/>
      <c r="H5" s="50"/>
      <c r="I5" s="51"/>
    </row>
    <row r="6" spans="1:9" s="9" customFormat="1" ht="39" customHeight="1" x14ac:dyDescent="0.3">
      <c r="A6" s="55" t="s">
        <v>4</v>
      </c>
      <c r="B6" s="55" t="s">
        <v>1</v>
      </c>
      <c r="C6" s="57" t="s">
        <v>37</v>
      </c>
      <c r="D6" s="57" t="s">
        <v>38</v>
      </c>
      <c r="E6" s="63" t="s">
        <v>39</v>
      </c>
      <c r="F6" s="57" t="s">
        <v>40</v>
      </c>
      <c r="G6" s="57" t="s">
        <v>41</v>
      </c>
      <c r="H6" s="59" t="s">
        <v>42</v>
      </c>
      <c r="I6" s="61" t="s">
        <v>43</v>
      </c>
    </row>
    <row r="7" spans="1:9" s="9" customFormat="1" ht="30" customHeight="1" thickBot="1" x14ac:dyDescent="0.35">
      <c r="A7" s="56"/>
      <c r="B7" s="56"/>
      <c r="C7" s="58"/>
      <c r="D7" s="58"/>
      <c r="E7" s="64"/>
      <c r="F7" s="58"/>
      <c r="G7" s="58"/>
      <c r="H7" s="60"/>
      <c r="I7" s="62"/>
    </row>
    <row r="8" spans="1:9" s="9" customFormat="1" ht="15.75" customHeight="1" thickBot="1" x14ac:dyDescent="0.35">
      <c r="A8" s="7"/>
      <c r="B8" s="8"/>
      <c r="C8" s="10">
        <v>1</v>
      </c>
      <c r="D8" s="10">
        <v>2</v>
      </c>
      <c r="E8" s="11">
        <v>3</v>
      </c>
      <c r="F8" s="10">
        <v>4</v>
      </c>
      <c r="G8" s="10">
        <v>5</v>
      </c>
      <c r="H8" s="10">
        <v>6</v>
      </c>
      <c r="I8" s="12">
        <v>7</v>
      </c>
    </row>
    <row r="9" spans="1:9" s="9" customFormat="1" ht="18.899999999999999" customHeight="1" x14ac:dyDescent="0.3">
      <c r="A9" s="2">
        <v>1</v>
      </c>
      <c r="B9" s="13" t="s">
        <v>5</v>
      </c>
      <c r="C9" s="28">
        <v>4</v>
      </c>
      <c r="D9" s="28">
        <v>50913</v>
      </c>
      <c r="E9" s="28">
        <v>17231</v>
      </c>
      <c r="F9" s="28">
        <v>33682</v>
      </c>
      <c r="G9" s="28">
        <v>4339</v>
      </c>
      <c r="H9" s="24">
        <f>G9/F9*100</f>
        <v>12.882251647764384</v>
      </c>
      <c r="I9" s="25">
        <f>G9/D9*100</f>
        <v>8.5223813171488629</v>
      </c>
    </row>
    <row r="10" spans="1:9" s="9" customFormat="1" ht="18.899999999999999" customHeight="1" x14ac:dyDescent="0.3">
      <c r="A10" s="2">
        <v>2</v>
      </c>
      <c r="B10" s="13" t="s">
        <v>6</v>
      </c>
      <c r="C10" s="28">
        <v>4</v>
      </c>
      <c r="D10" s="28">
        <v>28668</v>
      </c>
      <c r="E10" s="28">
        <v>19324</v>
      </c>
      <c r="F10" s="28">
        <v>9344</v>
      </c>
      <c r="G10" s="28">
        <v>5783</v>
      </c>
      <c r="H10" s="24">
        <f t="shared" ref="H10:H46" si="0">G10/F10*100</f>
        <v>61.889982876712324</v>
      </c>
      <c r="I10" s="25">
        <f t="shared" ref="I10:I46" si="1">G10/D10*100</f>
        <v>20.172317566624809</v>
      </c>
    </row>
    <row r="11" spans="1:9" s="9" customFormat="1" ht="18.899999999999999" customHeight="1" x14ac:dyDescent="0.3">
      <c r="A11" s="2">
        <v>3</v>
      </c>
      <c r="B11" s="13" t="s">
        <v>7</v>
      </c>
      <c r="C11" s="28">
        <v>1</v>
      </c>
      <c r="D11" s="28">
        <v>3322</v>
      </c>
      <c r="E11" s="28">
        <v>61.75</v>
      </c>
      <c r="F11" s="28">
        <v>3260.25</v>
      </c>
      <c r="G11" s="28">
        <v>1188.1199999999999</v>
      </c>
      <c r="H11" s="24">
        <f t="shared" si="0"/>
        <v>36.442604094778005</v>
      </c>
      <c r="I11" s="25">
        <f t="shared" si="1"/>
        <v>35.765201685731483</v>
      </c>
    </row>
    <row r="12" spans="1:9" s="9" customFormat="1" ht="18.899999999999999" customHeight="1" x14ac:dyDescent="0.3">
      <c r="A12" s="2">
        <v>4</v>
      </c>
      <c r="B12" s="13" t="s">
        <v>8</v>
      </c>
      <c r="C12" s="28">
        <v>11</v>
      </c>
      <c r="D12" s="28">
        <v>47800</v>
      </c>
      <c r="E12" s="28">
        <v>4626</v>
      </c>
      <c r="F12" s="28">
        <v>43174</v>
      </c>
      <c r="G12" s="28">
        <v>9993</v>
      </c>
      <c r="H12" s="24">
        <f t="shared" si="0"/>
        <v>23.14587483207486</v>
      </c>
      <c r="I12" s="25">
        <f t="shared" si="1"/>
        <v>20.905857740585773</v>
      </c>
    </row>
    <row r="13" spans="1:9" s="9" customFormat="1" ht="18.899999999999999" customHeight="1" x14ac:dyDescent="0.3">
      <c r="A13" s="2">
        <v>5</v>
      </c>
      <c r="B13" s="13" t="s">
        <v>9</v>
      </c>
      <c r="C13" s="28">
        <v>4</v>
      </c>
      <c r="D13" s="28">
        <v>40860</v>
      </c>
      <c r="E13" s="28">
        <v>7598</v>
      </c>
      <c r="F13" s="28">
        <v>33262</v>
      </c>
      <c r="G13" s="28">
        <v>7807.69</v>
      </c>
      <c r="H13" s="24">
        <f t="shared" si="0"/>
        <v>23.473302868137814</v>
      </c>
      <c r="I13" s="25">
        <f t="shared" si="1"/>
        <v>19.108394517865882</v>
      </c>
    </row>
    <row r="14" spans="1:9" s="9" customFormat="1" ht="18.899999999999999" customHeight="1" x14ac:dyDescent="0.3">
      <c r="A14" s="2">
        <v>6</v>
      </c>
      <c r="B14" s="13" t="s">
        <v>10</v>
      </c>
      <c r="C14" s="28">
        <v>8</v>
      </c>
      <c r="D14" s="28">
        <v>17808</v>
      </c>
      <c r="E14" s="28">
        <v>1207</v>
      </c>
      <c r="F14" s="28">
        <v>16601</v>
      </c>
      <c r="G14" s="28">
        <v>1094</v>
      </c>
      <c r="H14" s="24">
        <f t="shared" si="0"/>
        <v>6.5899644599722906</v>
      </c>
      <c r="I14" s="25">
        <f t="shared" si="1"/>
        <v>6.1433063791554359</v>
      </c>
    </row>
    <row r="15" spans="1:9" s="9" customFormat="1" ht="18.899999999999999" customHeight="1" x14ac:dyDescent="0.3">
      <c r="A15" s="2">
        <v>7</v>
      </c>
      <c r="B15" s="13" t="s">
        <v>11</v>
      </c>
      <c r="C15" s="28">
        <v>5</v>
      </c>
      <c r="D15" s="28">
        <v>17967</v>
      </c>
      <c r="E15" s="28">
        <v>6703</v>
      </c>
      <c r="F15" s="28">
        <v>11264</v>
      </c>
      <c r="G15" s="28">
        <v>1214</v>
      </c>
      <c r="H15" s="24">
        <f t="shared" si="0"/>
        <v>10.777698863636363</v>
      </c>
      <c r="I15" s="25">
        <f t="shared" si="1"/>
        <v>6.7568319697222687</v>
      </c>
    </row>
    <row r="16" spans="1:9" s="9" customFormat="1" ht="18.899999999999999" customHeight="1" x14ac:dyDescent="0.3">
      <c r="A16" s="2">
        <v>8</v>
      </c>
      <c r="B16" s="13" t="s">
        <v>12</v>
      </c>
      <c r="C16" s="28">
        <v>21</v>
      </c>
      <c r="D16" s="28">
        <v>84669</v>
      </c>
      <c r="E16" s="28">
        <v>11667</v>
      </c>
      <c r="F16" s="28">
        <v>73002</v>
      </c>
      <c r="G16" s="28">
        <v>19201.46</v>
      </c>
      <c r="H16" s="24">
        <f t="shared" si="0"/>
        <v>26.302649242486503</v>
      </c>
      <c r="I16" s="25">
        <f t="shared" si="1"/>
        <v>22.678264772230687</v>
      </c>
    </row>
    <row r="17" spans="1:9" s="9" customFormat="1" ht="18.899999999999999" customHeight="1" x14ac:dyDescent="0.3">
      <c r="A17" s="2">
        <v>9</v>
      </c>
      <c r="B17" s="13" t="s">
        <v>13</v>
      </c>
      <c r="C17" s="28">
        <v>31</v>
      </c>
      <c r="D17" s="28">
        <v>384100.13</v>
      </c>
      <c r="E17" s="28">
        <v>82355.39</v>
      </c>
      <c r="F17" s="28">
        <v>301744.74</v>
      </c>
      <c r="G17" s="28">
        <v>64134.37</v>
      </c>
      <c r="H17" s="24">
        <f t="shared" si="0"/>
        <v>21.254511346245838</v>
      </c>
      <c r="I17" s="25">
        <f t="shared" si="1"/>
        <v>16.697304944937144</v>
      </c>
    </row>
    <row r="18" spans="1:9" s="9" customFormat="1" ht="18.899999999999999" customHeight="1" x14ac:dyDescent="0.3">
      <c r="A18" s="2">
        <v>10</v>
      </c>
      <c r="B18" s="13" t="s">
        <v>14</v>
      </c>
      <c r="C18" s="28">
        <v>18</v>
      </c>
      <c r="D18" s="28">
        <v>334843</v>
      </c>
      <c r="E18" s="28">
        <v>111124</v>
      </c>
      <c r="F18" s="28">
        <v>223719</v>
      </c>
      <c r="G18" s="28">
        <v>35590.800000000003</v>
      </c>
      <c r="H18" s="24">
        <f t="shared" si="0"/>
        <v>15.908706904643774</v>
      </c>
      <c r="I18" s="25">
        <f t="shared" si="1"/>
        <v>10.629100802465635</v>
      </c>
    </row>
    <row r="19" spans="1:9" s="9" customFormat="1" ht="18.899999999999999" customHeight="1" x14ac:dyDescent="0.3">
      <c r="A19" s="2">
        <v>11</v>
      </c>
      <c r="B19" s="13" t="s">
        <v>15</v>
      </c>
      <c r="C19" s="28">
        <v>3</v>
      </c>
      <c r="D19" s="28">
        <v>12688</v>
      </c>
      <c r="E19" s="28">
        <v>1914</v>
      </c>
      <c r="F19" s="28">
        <v>10774</v>
      </c>
      <c r="G19" s="28">
        <v>1866</v>
      </c>
      <c r="H19" s="24">
        <f t="shared" si="0"/>
        <v>17.319472804900688</v>
      </c>
      <c r="I19" s="25">
        <f t="shared" si="1"/>
        <v>14.706809583858766</v>
      </c>
    </row>
    <row r="20" spans="1:9" s="9" customFormat="1" ht="18.899999999999999" customHeight="1" thickBot="1" x14ac:dyDescent="0.35">
      <c r="A20" s="2">
        <v>12</v>
      </c>
      <c r="B20" s="13" t="s">
        <v>16</v>
      </c>
      <c r="C20" s="28">
        <v>9</v>
      </c>
      <c r="D20" s="28">
        <v>16531</v>
      </c>
      <c r="E20" s="28">
        <v>8416</v>
      </c>
      <c r="F20" s="28">
        <v>8115</v>
      </c>
      <c r="G20" s="28">
        <v>3795</v>
      </c>
      <c r="H20" s="24">
        <f t="shared" si="0"/>
        <v>46.765249537892792</v>
      </c>
      <c r="I20" s="25">
        <f t="shared" si="1"/>
        <v>22.956868912951425</v>
      </c>
    </row>
    <row r="21" spans="1:9" s="9" customFormat="1" ht="18.899999999999999" customHeight="1" thickBot="1" x14ac:dyDescent="0.35">
      <c r="A21" s="4"/>
      <c r="B21" s="14" t="s">
        <v>17</v>
      </c>
      <c r="C21" s="41">
        <f>SUM(C9:C20)</f>
        <v>119</v>
      </c>
      <c r="D21" s="41">
        <f>SUM(D9:D20)</f>
        <v>1040169.13</v>
      </c>
      <c r="E21" s="41">
        <f>SUM(E9:E20)</f>
        <v>272227.14</v>
      </c>
      <c r="F21" s="41">
        <f t="shared" ref="F21:F46" si="2">D21-E21</f>
        <v>767941.99</v>
      </c>
      <c r="G21" s="41">
        <f>SUM(G9:G20)</f>
        <v>156006.44</v>
      </c>
      <c r="H21" s="26">
        <f t="shared" si="0"/>
        <v>20.314873002321441</v>
      </c>
      <c r="I21" s="27">
        <f t="shared" si="1"/>
        <v>14.998180151722057</v>
      </c>
    </row>
    <row r="22" spans="1:9" s="9" customFormat="1" ht="18.899999999999999" customHeight="1" x14ac:dyDescent="0.3">
      <c r="A22" s="1">
        <v>13</v>
      </c>
      <c r="B22" s="15" t="s">
        <v>18</v>
      </c>
      <c r="C22" s="28">
        <v>5</v>
      </c>
      <c r="D22" s="28">
        <v>19966</v>
      </c>
      <c r="E22" s="28">
        <v>3257</v>
      </c>
      <c r="F22" s="28">
        <v>16709</v>
      </c>
      <c r="G22" s="28">
        <v>3646</v>
      </c>
      <c r="H22" s="24">
        <f t="shared" si="0"/>
        <v>21.820575737626431</v>
      </c>
      <c r="I22" s="25">
        <f t="shared" si="1"/>
        <v>18.261043774416507</v>
      </c>
    </row>
    <row r="23" spans="1:9" s="9" customFormat="1" ht="18.899999999999999" customHeight="1" x14ac:dyDescent="0.3">
      <c r="A23" s="1">
        <v>14</v>
      </c>
      <c r="B23" s="13" t="s">
        <v>19</v>
      </c>
      <c r="C23" s="28">
        <v>1</v>
      </c>
      <c r="D23" s="28">
        <v>11556</v>
      </c>
      <c r="E23" s="28">
        <v>543</v>
      </c>
      <c r="F23" s="28">
        <v>11013</v>
      </c>
      <c r="G23" s="28">
        <v>279</v>
      </c>
      <c r="H23" s="24">
        <f t="shared" si="0"/>
        <v>2.5333696540452193</v>
      </c>
      <c r="I23" s="25">
        <f t="shared" si="1"/>
        <v>2.4143302180685358</v>
      </c>
    </row>
    <row r="24" spans="1:9" s="9" customFormat="1" ht="18.899999999999999" customHeight="1" x14ac:dyDescent="0.3">
      <c r="A24" s="1">
        <v>15</v>
      </c>
      <c r="B24" s="13" t="s">
        <v>20</v>
      </c>
      <c r="C24" s="28">
        <v>1</v>
      </c>
      <c r="D24" s="28">
        <v>3741.76</v>
      </c>
      <c r="E24" s="28">
        <v>1211</v>
      </c>
      <c r="F24" s="28">
        <v>2530.7600000000002</v>
      </c>
      <c r="G24" s="28">
        <v>1894.18</v>
      </c>
      <c r="H24" s="24">
        <f t="shared" si="0"/>
        <v>74.846291232673195</v>
      </c>
      <c r="I24" s="25">
        <f t="shared" si="1"/>
        <v>50.622701616351662</v>
      </c>
    </row>
    <row r="25" spans="1:9" s="9" customFormat="1" ht="18.899999999999999" customHeight="1" x14ac:dyDescent="0.3">
      <c r="A25" s="1">
        <v>16</v>
      </c>
      <c r="B25" s="13" t="s">
        <v>21</v>
      </c>
      <c r="C25" s="28">
        <v>18</v>
      </c>
      <c r="D25" s="28">
        <v>86737</v>
      </c>
      <c r="E25" s="28">
        <v>6703</v>
      </c>
      <c r="F25" s="28">
        <v>80034</v>
      </c>
      <c r="G25" s="28">
        <v>39647.06</v>
      </c>
      <c r="H25" s="24">
        <f t="shared" si="0"/>
        <v>49.537771447134965</v>
      </c>
      <c r="I25" s="25">
        <f t="shared" si="1"/>
        <v>45.709512664722091</v>
      </c>
    </row>
    <row r="26" spans="1:9" s="9" customFormat="1" ht="18.899999999999999" customHeight="1" x14ac:dyDescent="0.3">
      <c r="A26" s="1">
        <v>17</v>
      </c>
      <c r="B26" s="13" t="s">
        <v>22</v>
      </c>
      <c r="C26" s="28">
        <v>2</v>
      </c>
      <c r="D26" s="28">
        <v>18483.59</v>
      </c>
      <c r="E26" s="28">
        <v>764</v>
      </c>
      <c r="F26" s="28">
        <v>17719.59</v>
      </c>
      <c r="G26" s="28">
        <v>2379.06</v>
      </c>
      <c r="H26" s="24">
        <f t="shared" si="0"/>
        <v>13.426157151491655</v>
      </c>
      <c r="I26" s="25">
        <f t="shared" si="1"/>
        <v>12.871200886840706</v>
      </c>
    </row>
    <row r="27" spans="1:9" s="9" customFormat="1" ht="18.899999999999999" customHeight="1" x14ac:dyDescent="0.3">
      <c r="A27" s="1">
        <v>18</v>
      </c>
      <c r="B27" s="13" t="s">
        <v>23</v>
      </c>
      <c r="C27" s="28">
        <v>2</v>
      </c>
      <c r="D27" s="28">
        <v>23548</v>
      </c>
      <c r="E27" s="28">
        <v>127</v>
      </c>
      <c r="F27" s="28">
        <v>23421</v>
      </c>
      <c r="G27" s="28">
        <v>10391.31</v>
      </c>
      <c r="H27" s="24">
        <f t="shared" si="0"/>
        <v>44.367490713462274</v>
      </c>
      <c r="I27" s="25">
        <f t="shared" si="1"/>
        <v>44.128206217088497</v>
      </c>
    </row>
    <row r="28" spans="1:9" s="9" customFormat="1" ht="18.899999999999999" customHeight="1" x14ac:dyDescent="0.3">
      <c r="A28" s="1">
        <v>19</v>
      </c>
      <c r="B28" s="13" t="s">
        <v>24</v>
      </c>
      <c r="C28" s="28">
        <v>3</v>
      </c>
      <c r="D28" s="28">
        <v>21374</v>
      </c>
      <c r="E28" s="28">
        <v>3021</v>
      </c>
      <c r="F28" s="28">
        <v>18353</v>
      </c>
      <c r="G28" s="28">
        <v>1922</v>
      </c>
      <c r="H28" s="24">
        <f t="shared" si="0"/>
        <v>10.472402332043808</v>
      </c>
      <c r="I28" s="25">
        <f t="shared" si="1"/>
        <v>8.9922335547861891</v>
      </c>
    </row>
    <row r="29" spans="1:9" s="9" customFormat="1" ht="18.899999999999999" customHeight="1" x14ac:dyDescent="0.3">
      <c r="A29" s="1">
        <v>20</v>
      </c>
      <c r="B29" s="13" t="s">
        <v>25</v>
      </c>
      <c r="C29" s="28">
        <v>1</v>
      </c>
      <c r="D29" s="28">
        <v>810</v>
      </c>
      <c r="E29" s="28">
        <v>229</v>
      </c>
      <c r="F29" s="28">
        <v>581</v>
      </c>
      <c r="G29" s="28">
        <v>110</v>
      </c>
      <c r="H29" s="24">
        <f t="shared" si="0"/>
        <v>18.9328743545611</v>
      </c>
      <c r="I29" s="25">
        <f t="shared" si="1"/>
        <v>13.580246913580247</v>
      </c>
    </row>
    <row r="30" spans="1:9" s="9" customFormat="1" ht="18.899999999999999" customHeight="1" thickBot="1" x14ac:dyDescent="0.35">
      <c r="A30" s="1">
        <v>21</v>
      </c>
      <c r="B30" s="16" t="s">
        <v>26</v>
      </c>
      <c r="C30" s="28">
        <v>2</v>
      </c>
      <c r="D30" s="28">
        <v>8047</v>
      </c>
      <c r="E30" s="28">
        <v>734</v>
      </c>
      <c r="F30" s="28">
        <v>7313</v>
      </c>
      <c r="G30" s="28">
        <v>167.8</v>
      </c>
      <c r="H30" s="24">
        <f t="shared" si="0"/>
        <v>2.2945439628059621</v>
      </c>
      <c r="I30" s="25">
        <f t="shared" si="1"/>
        <v>2.085249161178079</v>
      </c>
    </row>
    <row r="31" spans="1:9" s="9" customFormat="1" ht="18.899999999999999" customHeight="1" thickBot="1" x14ac:dyDescent="0.35">
      <c r="A31" s="4"/>
      <c r="B31" s="14" t="s">
        <v>27</v>
      </c>
      <c r="C31" s="41">
        <f>SUM(C22:C30)</f>
        <v>35</v>
      </c>
      <c r="D31" s="41">
        <f>SUM(D22:D30)</f>
        <v>194263.35</v>
      </c>
      <c r="E31" s="41">
        <f>SUM(E22:E30)</f>
        <v>16589</v>
      </c>
      <c r="F31" s="41">
        <f t="shared" si="2"/>
        <v>177674.35</v>
      </c>
      <c r="G31" s="41">
        <f>SUM(G22:G30)</f>
        <v>60436.409999999996</v>
      </c>
      <c r="H31" s="26">
        <f t="shared" si="0"/>
        <v>34.015270071341192</v>
      </c>
      <c r="I31" s="27">
        <f t="shared" si="1"/>
        <v>31.110556880646811</v>
      </c>
    </row>
    <row r="32" spans="1:9" s="9" customFormat="1" ht="18.899999999999999" customHeight="1" x14ac:dyDescent="0.3">
      <c r="A32" s="1">
        <v>22</v>
      </c>
      <c r="B32" s="17" t="s">
        <v>28</v>
      </c>
      <c r="C32" s="28">
        <v>1</v>
      </c>
      <c r="D32" s="28">
        <v>8868</v>
      </c>
      <c r="E32" s="28">
        <v>73</v>
      </c>
      <c r="F32" s="28">
        <v>8795</v>
      </c>
      <c r="G32" s="28">
        <v>3990</v>
      </c>
      <c r="H32" s="24">
        <f t="shared" si="0"/>
        <v>45.366685616827745</v>
      </c>
      <c r="I32" s="25">
        <f t="shared" si="1"/>
        <v>44.993234100135318</v>
      </c>
    </row>
    <row r="33" spans="1:13" s="9" customFormat="1" ht="18.899999999999999" customHeight="1" x14ac:dyDescent="0.3">
      <c r="A33" s="2">
        <v>23</v>
      </c>
      <c r="B33" s="18" t="s">
        <v>29</v>
      </c>
      <c r="C33" s="28">
        <v>1</v>
      </c>
      <c r="D33" s="28">
        <v>14</v>
      </c>
      <c r="E33" s="28">
        <v>0</v>
      </c>
      <c r="F33" s="28">
        <v>14</v>
      </c>
      <c r="G33" s="28"/>
      <c r="H33" s="28">
        <f t="shared" si="0"/>
        <v>0</v>
      </c>
      <c r="I33" s="29">
        <f t="shared" si="1"/>
        <v>0</v>
      </c>
    </row>
    <row r="34" spans="1:13" s="9" customFormat="1" ht="18.899999999999999" customHeight="1" thickBot="1" x14ac:dyDescent="0.35">
      <c r="A34" s="1">
        <v>24</v>
      </c>
      <c r="B34" s="19" t="s">
        <v>45</v>
      </c>
      <c r="C34" s="28">
        <v>6</v>
      </c>
      <c r="D34" s="28">
        <v>9863.73</v>
      </c>
      <c r="E34" s="28">
        <v>1432</v>
      </c>
      <c r="F34" s="28">
        <v>8431.73</v>
      </c>
      <c r="G34" s="28">
        <v>10152.94</v>
      </c>
      <c r="H34" s="24">
        <f t="shared" si="0"/>
        <v>120.41348572594237</v>
      </c>
      <c r="I34" s="25">
        <f t="shared" si="1"/>
        <v>102.93205511505283</v>
      </c>
    </row>
    <row r="35" spans="1:13" s="9" customFormat="1" ht="18.899999999999999" customHeight="1" thickBot="1" x14ac:dyDescent="0.35">
      <c r="A35" s="6"/>
      <c r="B35" s="20" t="s">
        <v>30</v>
      </c>
      <c r="C35" s="41">
        <f>SUM(C32:C34)</f>
        <v>8</v>
      </c>
      <c r="D35" s="41">
        <f>SUM(D32:D34)</f>
        <v>18745.73</v>
      </c>
      <c r="E35" s="41">
        <f>SUM(E32:E34)</f>
        <v>1505</v>
      </c>
      <c r="F35" s="41">
        <f t="shared" si="2"/>
        <v>17240.73</v>
      </c>
      <c r="G35" s="41">
        <f>SUM(G32:G34)</f>
        <v>14142.94</v>
      </c>
      <c r="H35" s="26">
        <f t="shared" si="0"/>
        <v>82.032141330442514</v>
      </c>
      <c r="I35" s="27">
        <f t="shared" si="1"/>
        <v>75.446194946795885</v>
      </c>
    </row>
    <row r="36" spans="1:13" s="9" customFormat="1" ht="18.899999999999999" customHeight="1" thickBot="1" x14ac:dyDescent="0.35">
      <c r="A36" s="6"/>
      <c r="B36" s="20" t="s">
        <v>31</v>
      </c>
      <c r="C36" s="41">
        <f>SUM(C31,C35)</f>
        <v>43</v>
      </c>
      <c r="D36" s="41">
        <f>SUM(D31,D35)</f>
        <v>213009.08000000002</v>
      </c>
      <c r="E36" s="41">
        <f>SUM(E31,E35)</f>
        <v>18094</v>
      </c>
      <c r="F36" s="41">
        <f t="shared" si="2"/>
        <v>194915.08000000002</v>
      </c>
      <c r="G36" s="41">
        <f>SUM(G31,G35)</f>
        <v>74579.349999999991</v>
      </c>
      <c r="H36" s="26">
        <f t="shared" si="0"/>
        <v>38.262483333767705</v>
      </c>
      <c r="I36" s="27">
        <f t="shared" si="1"/>
        <v>35.012286800168326</v>
      </c>
    </row>
    <row r="37" spans="1:13" s="9" customFormat="1" ht="18.899999999999999" customHeight="1" thickBot="1" x14ac:dyDescent="0.35">
      <c r="A37" s="5">
        <v>25</v>
      </c>
      <c r="B37" s="21" t="s">
        <v>32</v>
      </c>
      <c r="C37" s="28">
        <v>8</v>
      </c>
      <c r="D37" s="28">
        <v>18961</v>
      </c>
      <c r="E37" s="28">
        <v>689</v>
      </c>
      <c r="F37" s="28">
        <v>18272</v>
      </c>
      <c r="G37" s="28">
        <v>10355</v>
      </c>
      <c r="H37" s="24">
        <f t="shared" si="0"/>
        <v>56.671409807355523</v>
      </c>
      <c r="I37" s="25">
        <f t="shared" si="1"/>
        <v>54.612098518010654</v>
      </c>
    </row>
    <row r="38" spans="1:13" s="9" customFormat="1" ht="18.899999999999999" customHeight="1" thickBot="1" x14ac:dyDescent="0.35">
      <c r="A38" s="6"/>
      <c r="B38" s="20" t="s">
        <v>33</v>
      </c>
      <c r="C38" s="41">
        <f>SUM(C37:C37)</f>
        <v>8</v>
      </c>
      <c r="D38" s="41">
        <f t="shared" ref="D38:E38" si="3">SUM(D37:D37)</f>
        <v>18961</v>
      </c>
      <c r="E38" s="41">
        <f t="shared" si="3"/>
        <v>689</v>
      </c>
      <c r="F38" s="41">
        <f t="shared" si="2"/>
        <v>18272</v>
      </c>
      <c r="G38" s="41">
        <f>SUM(G37:G37)</f>
        <v>10355</v>
      </c>
      <c r="H38" s="26">
        <f t="shared" si="0"/>
        <v>56.671409807355523</v>
      </c>
      <c r="I38" s="27">
        <f t="shared" si="1"/>
        <v>54.612098518010654</v>
      </c>
    </row>
    <row r="39" spans="1:13" s="9" customFormat="1" ht="18.899999999999999" customHeight="1" thickBot="1" x14ac:dyDescent="0.35">
      <c r="A39" s="6"/>
      <c r="B39" s="20" t="s">
        <v>34</v>
      </c>
      <c r="C39" s="41">
        <f>SUM(C21,C36,C38)</f>
        <v>170</v>
      </c>
      <c r="D39" s="41">
        <f>SUM(D21,D36,D38)</f>
        <v>1272139.21</v>
      </c>
      <c r="E39" s="41">
        <f>SUM(E21,E36,E38)</f>
        <v>291010.14</v>
      </c>
      <c r="F39" s="41">
        <f t="shared" si="2"/>
        <v>981129.07</v>
      </c>
      <c r="G39" s="41">
        <f>SUM(G21,G36,G38)</f>
        <v>240940.78999999998</v>
      </c>
      <c r="H39" s="26">
        <f t="shared" si="0"/>
        <v>24.557501899316875</v>
      </c>
      <c r="I39" s="27">
        <f t="shared" si="1"/>
        <v>18.939813198588539</v>
      </c>
      <c r="L39" s="24"/>
      <c r="M39" s="25"/>
    </row>
    <row r="40" spans="1:13" s="9" customFormat="1" ht="18.899999999999999" customHeight="1" thickBot="1" x14ac:dyDescent="0.35">
      <c r="A40" s="5">
        <v>26</v>
      </c>
      <c r="B40" s="21" t="s">
        <v>50</v>
      </c>
      <c r="C40" s="28">
        <v>47</v>
      </c>
      <c r="D40" s="28">
        <v>172390.94</v>
      </c>
      <c r="E40" s="28"/>
      <c r="F40" s="28">
        <v>172390.94</v>
      </c>
      <c r="G40" s="28">
        <v>35327.949999999997</v>
      </c>
      <c r="H40" s="24">
        <f t="shared" si="0"/>
        <v>20.492927296527299</v>
      </c>
      <c r="I40" s="25">
        <f t="shared" si="1"/>
        <v>20.492927296527299</v>
      </c>
    </row>
    <row r="41" spans="1:13" s="9" customFormat="1" ht="18.899999999999999" customHeight="1" thickBot="1" x14ac:dyDescent="0.35">
      <c r="A41" s="6"/>
      <c r="B41" s="20" t="s">
        <v>35</v>
      </c>
      <c r="C41" s="41">
        <f>SUM(C40:C40)</f>
        <v>47</v>
      </c>
      <c r="D41" s="41">
        <f>SUM(D40:D40)</f>
        <v>172390.94</v>
      </c>
      <c r="E41" s="41">
        <f>SUM(E40:E40)</f>
        <v>0</v>
      </c>
      <c r="F41" s="41">
        <f>SUM(F40:F40)</f>
        <v>172390.94</v>
      </c>
      <c r="G41" s="41">
        <f>SUM(G40:G40)</f>
        <v>35327.949999999997</v>
      </c>
      <c r="H41" s="26">
        <f>G41/F41*100</f>
        <v>20.492927296527299</v>
      </c>
      <c r="I41" s="27">
        <f t="shared" si="1"/>
        <v>20.492927296527299</v>
      </c>
    </row>
    <row r="42" spans="1:13" s="9" customFormat="1" ht="18.899999999999999" customHeight="1" x14ac:dyDescent="0.3">
      <c r="A42" s="1">
        <v>27</v>
      </c>
      <c r="B42" s="22" t="s">
        <v>44</v>
      </c>
      <c r="C42" s="28">
        <v>1</v>
      </c>
      <c r="D42" s="28">
        <v>0</v>
      </c>
      <c r="E42" s="28">
        <v>0</v>
      </c>
      <c r="F42" s="28">
        <v>0</v>
      </c>
      <c r="G42" s="28">
        <v>3454</v>
      </c>
      <c r="H42" s="23">
        <v>0</v>
      </c>
      <c r="I42" s="30">
        <v>0</v>
      </c>
    </row>
    <row r="43" spans="1:13" s="9" customFormat="1" ht="18.899999999999999" customHeight="1" thickBot="1" x14ac:dyDescent="0.35">
      <c r="A43" s="31">
        <v>28</v>
      </c>
      <c r="B43" s="32" t="s">
        <v>51</v>
      </c>
      <c r="C43" s="42">
        <v>1</v>
      </c>
      <c r="D43" s="42">
        <v>12180</v>
      </c>
      <c r="E43" s="42">
        <v>223</v>
      </c>
      <c r="F43" s="42">
        <v>11957</v>
      </c>
      <c r="G43" s="42">
        <v>936</v>
      </c>
      <c r="H43" s="33">
        <v>7.8280505143430625</v>
      </c>
      <c r="I43" s="34">
        <v>7.6847290640394084</v>
      </c>
    </row>
    <row r="44" spans="1:13" s="9" customFormat="1" ht="18.899999999999999" customHeight="1" thickBot="1" x14ac:dyDescent="0.35">
      <c r="A44" s="6"/>
      <c r="B44" s="20" t="s">
        <v>36</v>
      </c>
      <c r="C44" s="41">
        <f>C42+C43</f>
        <v>2</v>
      </c>
      <c r="D44" s="41">
        <f t="shared" ref="D44:G44" si="4">D42+D43</f>
        <v>12180</v>
      </c>
      <c r="E44" s="41">
        <f t="shared" si="4"/>
        <v>223</v>
      </c>
      <c r="F44" s="41">
        <f t="shared" si="4"/>
        <v>11957</v>
      </c>
      <c r="G44" s="41">
        <f t="shared" si="4"/>
        <v>4390</v>
      </c>
      <c r="H44" s="39">
        <f t="shared" ref="H44" si="5">G44/F44*100</f>
        <v>36.714895040562013</v>
      </c>
      <c r="I44" s="40">
        <f t="shared" ref="I44" si="6">G44/D44*100</f>
        <v>36.042692939244667</v>
      </c>
    </row>
    <row r="45" spans="1:13" s="9" customFormat="1" ht="47.4" customHeight="1" thickBot="1" x14ac:dyDescent="0.35">
      <c r="A45" s="35"/>
      <c r="B45" s="36" t="s">
        <v>2</v>
      </c>
      <c r="C45" s="43"/>
      <c r="D45" s="43"/>
      <c r="E45" s="43"/>
      <c r="F45" s="43"/>
      <c r="G45" s="43"/>
      <c r="H45" s="37"/>
      <c r="I45" s="38"/>
    </row>
    <row r="46" spans="1:13" s="9" customFormat="1" ht="18.899999999999999" customHeight="1" thickBot="1" x14ac:dyDescent="0.35">
      <c r="A46" s="3"/>
      <c r="B46" s="14" t="s">
        <v>3</v>
      </c>
      <c r="C46" s="41">
        <f>SUM(C39,C41,C44,C45)</f>
        <v>219</v>
      </c>
      <c r="D46" s="41">
        <f>SUM(D39,D41,D44,D45)</f>
        <v>1456710.15</v>
      </c>
      <c r="E46" s="41">
        <f>SUM(E39,E41,E44,E45)</f>
        <v>291233.14</v>
      </c>
      <c r="F46" s="41">
        <f t="shared" si="2"/>
        <v>1165477.0099999998</v>
      </c>
      <c r="G46" s="41">
        <f>SUM(G39,G41,G44,G45)</f>
        <v>280658.74</v>
      </c>
      <c r="H46" s="26">
        <f t="shared" si="0"/>
        <v>24.081018981232418</v>
      </c>
      <c r="I46" s="27">
        <f t="shared" si="1"/>
        <v>19.266615256302018</v>
      </c>
    </row>
    <row r="47" spans="1:13" x14ac:dyDescent="0.3">
      <c r="H47" s="65" t="s">
        <v>47</v>
      </c>
      <c r="I47" s="65"/>
    </row>
    <row r="48" spans="1:13" x14ac:dyDescent="0.3">
      <c r="H48" s="44"/>
      <c r="I48" s="44"/>
    </row>
  </sheetData>
  <mergeCells count="15">
    <mergeCell ref="H48:I48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  <mergeCell ref="H47:I47"/>
  </mergeCells>
  <pageMargins left="0.95" right="0.25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21</vt:lpstr>
      <vt:lpstr>'SEP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2021-11-09T07:52:07Z</dcterms:modified>
</cp:coreProperties>
</file>