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SEP 21" sheetId="2" r:id="rId1"/>
  </sheets>
  <definedNames>
    <definedName name="_xlnm.Print_Area" localSheetId="0">'SEP 21'!$A$1:$J$45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H33" i="2"/>
  <c r="I33" i="2" s="1"/>
  <c r="I27" i="2" l="1"/>
  <c r="H27" i="2"/>
  <c r="G42" i="2" l="1"/>
  <c r="D42" i="2"/>
  <c r="E42" i="2"/>
  <c r="G40" i="2"/>
  <c r="D40" i="2"/>
  <c r="E40" i="2"/>
  <c r="G37" i="2"/>
  <c r="D37" i="2"/>
  <c r="E37" i="2"/>
  <c r="D30" i="2"/>
  <c r="E30" i="2"/>
  <c r="G30" i="2"/>
  <c r="F43" i="2"/>
  <c r="H39" i="2"/>
  <c r="H36" i="2"/>
  <c r="I32" i="2"/>
  <c r="H31" i="2"/>
  <c r="H29" i="2"/>
  <c r="H26" i="2"/>
  <c r="H25" i="2"/>
  <c r="H24" i="2"/>
  <c r="H23" i="2"/>
  <c r="H22" i="2"/>
  <c r="H20" i="2"/>
  <c r="H19" i="2"/>
  <c r="H18" i="2"/>
  <c r="H17" i="2"/>
  <c r="H15" i="2"/>
  <c r="H14" i="2"/>
  <c r="H13" i="2"/>
  <c r="H12" i="2"/>
  <c r="H11" i="2"/>
  <c r="H10" i="2"/>
  <c r="I39" i="2"/>
  <c r="I36" i="2"/>
  <c r="I31" i="2"/>
  <c r="I29" i="2"/>
  <c r="I26" i="2"/>
  <c r="I25" i="2"/>
  <c r="I24" i="2"/>
  <c r="I23" i="2"/>
  <c r="I22" i="2"/>
  <c r="I20" i="2"/>
  <c r="I19" i="2"/>
  <c r="I18" i="2"/>
  <c r="I17" i="2"/>
  <c r="I16" i="2"/>
  <c r="H16" i="2"/>
  <c r="I15" i="2"/>
  <c r="I14" i="2"/>
  <c r="I13" i="2"/>
  <c r="I12" i="2"/>
  <c r="I11" i="2"/>
  <c r="I10" i="2"/>
  <c r="D21" i="2"/>
  <c r="E21" i="2"/>
  <c r="G21" i="2"/>
  <c r="C42" i="2"/>
  <c r="C40" i="2"/>
  <c r="C37" i="2"/>
  <c r="C30" i="2"/>
  <c r="C21" i="2"/>
  <c r="I9" i="2"/>
  <c r="I34" i="2" l="1"/>
  <c r="F42" i="2"/>
  <c r="G38" i="2"/>
  <c r="I37" i="2"/>
  <c r="F40" i="2"/>
  <c r="H40" i="2" s="1"/>
  <c r="I40" i="2"/>
  <c r="D38" i="2"/>
  <c r="D44" i="2" s="1"/>
  <c r="C35" i="2"/>
  <c r="E35" i="2"/>
  <c r="H9" i="2"/>
  <c r="F21" i="2"/>
  <c r="H21" i="2" s="1"/>
  <c r="C38" i="2"/>
  <c r="C44" i="2" s="1"/>
  <c r="F37" i="2"/>
  <c r="H37" i="2" s="1"/>
  <c r="E38" i="2"/>
  <c r="E44" i="2" s="1"/>
  <c r="I30" i="2"/>
  <c r="F30" i="2"/>
  <c r="H30" i="2" s="1"/>
  <c r="H34" i="2"/>
  <c r="G35" i="2"/>
  <c r="D35" i="2"/>
  <c r="I21" i="2"/>
  <c r="I38" i="2" l="1"/>
  <c r="G44" i="2"/>
  <c r="I44" i="2" s="1"/>
  <c r="F38" i="2"/>
  <c r="F44" i="2" s="1"/>
  <c r="F35" i="2"/>
  <c r="H35" i="2" s="1"/>
  <c r="I35" i="2"/>
  <c r="H44" i="2" l="1"/>
  <c r="H38" i="2"/>
</calcChain>
</file>

<file path=xl/sharedStrings.xml><?xml version="1.0" encoding="utf-8"?>
<sst xmlns="http://schemas.openxmlformats.org/spreadsheetml/2006/main" count="50" uniqueCount="50">
  <si>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</si>
  <si>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</si>
  <si>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</si>
  <si>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</si>
  <si>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</si>
  <si>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</si>
  <si>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</si>
  <si>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</si>
  <si>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</si>
  <si>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</si>
  <si>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</si>
  <si>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</si>
  <si>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</si>
  <si>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</si>
  <si>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</si>
  <si>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</si>
  <si>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</si>
  <si>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</si>
  <si>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</si>
  <si>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</si>
  <si>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</si>
  <si>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</si>
  <si>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</si>
  <si>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</si>
  <si>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Kotak Mahindra Bank</t>
  </si>
  <si>
    <t>RBL Bank Ltd.</t>
  </si>
  <si>
    <t>Yes Bank</t>
  </si>
  <si>
    <t>Total Pvt. Sector Banks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</si>
  <si>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</si>
  <si>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</si>
  <si>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</si>
  <si>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</si>
  <si>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</si>
  <si>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</si>
  <si>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</si>
  <si>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</si>
  <si>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</si>
  <si>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</si>
  <si>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</si>
  <si>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</si>
  <si>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</si>
  <si>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</si>
  <si>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</si>
  <si>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</si>
  <si>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</si>
  <si>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</si>
  <si>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:RUPNAGAR</t>
  </si>
  <si>
    <t>AU Small Bank</t>
  </si>
  <si>
    <t xml:space="preserve">Annexure - 14.5   </t>
  </si>
  <si>
    <t>CD RATIO OF BANKS AS ON 30.09.2021 (Net of NRE Deposit)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</si>
</sst>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color theme="1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 vertical="top"/>
    </xf>
    <xf numFmtId="0" fontId="7" fillId="2" borderId="1" xfId="0" applyFont="1" applyFill="1" applyBorder="1" applyAlignment="1"/>
    <xf numFmtId="2" fontId="7" fillId="2" borderId="1" xfId="0" applyNumberFormat="1" applyFont="1" applyFill="1" applyBorder="1" applyAlignment="1"/>
    <xf numFmtId="2" fontId="7" fillId="2" borderId="23" xfId="0" applyNumberFormat="1" applyFont="1" applyFill="1" applyBorder="1" applyAlignment="1"/>
    <xf numFmtId="1" fontId="6" fillId="0" borderId="1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center"/>
    </xf>
    <xf numFmtId="0" fontId="6" fillId="2" borderId="1" xfId="0" applyFont="1" applyFill="1" applyBorder="1" applyAlignment="1"/>
    <xf numFmtId="0" fontId="5" fillId="0" borderId="10" xfId="0" applyFont="1" applyBorder="1" applyAlignment="1"/>
    <xf numFmtId="0" fontId="5" fillId="2" borderId="10" xfId="0" applyFont="1" applyFill="1" applyBorder="1" applyAlignment="1"/>
    <xf numFmtId="2" fontId="5" fillId="0" borderId="10" xfId="0" applyNumberFormat="1" applyFont="1" applyBorder="1" applyAlignment="1"/>
    <xf numFmtId="2" fontId="5" fillId="0" borderId="11" xfId="0" applyNumberFormat="1" applyFont="1" applyBorder="1" applyAlignment="1"/>
    <xf numFmtId="0" fontId="8" fillId="0" borderId="12" xfId="0" applyFont="1" applyBorder="1" applyAlignment="1">
      <alignment horizontal="center"/>
    </xf>
    <xf numFmtId="1" fontId="6" fillId="0" borderId="2" xfId="0" applyNumberFormat="1" applyFont="1" applyBorder="1" applyAlignment="1">
      <alignment horizontal="left" vertical="top"/>
    </xf>
    <xf numFmtId="0" fontId="6" fillId="2" borderId="2" xfId="0" applyFont="1" applyFill="1" applyBorder="1" applyAlignment="1"/>
    <xf numFmtId="0" fontId="5" fillId="0" borderId="12" xfId="0" applyFont="1" applyBorder="1" applyAlignment="1">
      <alignment horizontal="center"/>
    </xf>
    <xf numFmtId="1" fontId="7" fillId="0" borderId="19" xfId="0" applyNumberFormat="1" applyFont="1" applyBorder="1" applyAlignment="1">
      <alignment horizontal="left" vertical="top"/>
    </xf>
    <xf numFmtId="0" fontId="7" fillId="2" borderId="19" xfId="0" applyFont="1" applyFill="1" applyBorder="1" applyAlignment="1"/>
    <xf numFmtId="0" fontId="7" fillId="2" borderId="13" xfId="0" applyFont="1" applyFill="1" applyBorder="1" applyAlignment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7" fillId="2" borderId="14" xfId="0" applyFont="1" applyFill="1" applyBorder="1" applyAlignme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 vertical="top"/>
    </xf>
    <xf numFmtId="0" fontId="8" fillId="0" borderId="10" xfId="0" applyFont="1" applyBorder="1" applyAlignment="1"/>
    <xf numFmtId="2" fontId="8" fillId="0" borderId="10" xfId="0" applyNumberFormat="1" applyFont="1" applyBorder="1" applyAlignment="1"/>
    <xf numFmtId="2" fontId="8" fillId="0" borderId="11" xfId="0" applyNumberFormat="1" applyFont="1" applyBorder="1" applyAlignment="1"/>
    <xf numFmtId="0" fontId="7" fillId="0" borderId="2" xfId="0" applyFont="1" applyBorder="1" applyAlignment="1">
      <alignment horizontal="left" vertical="top"/>
    </xf>
    <xf numFmtId="0" fontId="7" fillId="2" borderId="2" xfId="0" applyFont="1" applyFill="1" applyBorder="1" applyAlignment="1"/>
    <xf numFmtId="0" fontId="5" fillId="0" borderId="21" xfId="0" applyFont="1" applyBorder="1" applyAlignment="1">
      <alignment horizontal="left" vertical="top" wrapText="1"/>
    </xf>
    <xf numFmtId="164" fontId="5" fillId="0" borderId="10" xfId="0" applyNumberFormat="1" applyFont="1" applyBorder="1" applyAlignment="1"/>
    <xf numFmtId="164" fontId="5" fillId="0" borderId="11" xfId="0" applyNumberFormat="1" applyFont="1" applyBorder="1" applyAlignme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 vertical="top"/>
    </xf>
    <xf numFmtId="0" fontId="7" fillId="2" borderId="28" xfId="0" applyFont="1" applyFill="1" applyBorder="1" applyAlignment="1"/>
    <xf numFmtId="2" fontId="7" fillId="2" borderId="28" xfId="0" applyNumberFormat="1" applyFont="1" applyFill="1" applyBorder="1" applyAlignment="1"/>
    <xf numFmtId="2" fontId="7" fillId="2" borderId="29" xfId="0" applyNumberFormat="1" applyFont="1" applyFill="1" applyBorder="1" applyAlignment="1"/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2" fontId="7" fillId="2" borderId="13" xfId="0" applyNumberFormat="1" applyFont="1" applyFill="1" applyBorder="1" applyAlignment="1"/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vertical="center"/>
    </xf>
    <xf numFmtId="2" fontId="7" fillId="2" borderId="30" xfId="0" applyNumberFormat="1" applyFont="1" applyFill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zoomScale="60" zoomScaleNormal="100" workbookViewId="0">
      <selection activeCell="E10" sqref="E10"/>
    </sheetView>
  </sheetViews>
  <sheetFormatPr defaultRowHeight="14.4" x14ac:dyDescent="0.3"/>
  <cols>
    <col min="1" max="1" width="7.6640625" customWidth="1"/>
    <col min="2" max="2" width="44" customWidth="1"/>
    <col min="3" max="9" width="16.44140625" customWidth="1"/>
  </cols>
  <sheetData>
    <row r="2" spans="1:9" ht="15" thickBot="1" x14ac:dyDescent="0.35">
      <c r="H2" s="65" t="s">
        <v>48</v>
      </c>
      <c r="I2" s="65"/>
    </row>
    <row r="3" spans="1:9" ht="22.8" thickBot="1" x14ac:dyDescent="0.4">
      <c r="A3" s="66" t="s">
        <v>46</v>
      </c>
      <c r="B3" s="67"/>
      <c r="C3" s="67"/>
      <c r="D3" s="67"/>
      <c r="E3" s="67"/>
      <c r="F3" s="67"/>
      <c r="G3" s="67"/>
      <c r="H3" s="67"/>
      <c r="I3" s="68"/>
    </row>
    <row r="4" spans="1:9" ht="21.6" customHeight="1" thickBot="1" x14ac:dyDescent="0.35">
      <c r="A4" s="72" t="s">
        <v>49</v>
      </c>
      <c r="B4" s="73"/>
      <c r="C4" s="73"/>
      <c r="D4" s="73"/>
      <c r="E4" s="73"/>
      <c r="F4" s="73"/>
      <c r="G4" s="73"/>
      <c r="H4" s="73"/>
      <c r="I4" s="74"/>
    </row>
    <row r="5" spans="1:9" ht="13.65" customHeight="1" thickBot="1" x14ac:dyDescent="0.35">
      <c r="A5" s="69" t="s">
        <v>0</v>
      </c>
      <c r="B5" s="70"/>
      <c r="C5" s="70"/>
      <c r="D5" s="70"/>
      <c r="E5" s="70"/>
      <c r="F5" s="70"/>
      <c r="G5" s="70"/>
      <c r="H5" s="70"/>
      <c r="I5" s="71"/>
    </row>
    <row r="6" spans="1:9" s="1" customFormat="1" ht="39" customHeight="1" x14ac:dyDescent="0.3">
      <c r="A6" s="75" t="s">
        <v>5</v>
      </c>
      <c r="B6" s="75" t="s">
        <v>1</v>
      </c>
      <c r="C6" s="77" t="s">
        <v>37</v>
      </c>
      <c r="D6" s="77" t="s">
        <v>38</v>
      </c>
      <c r="E6" s="83" t="s">
        <v>39</v>
      </c>
      <c r="F6" s="77" t="s">
        <v>40</v>
      </c>
      <c r="G6" s="77" t="s">
        <v>41</v>
      </c>
      <c r="H6" s="79" t="s">
        <v>42</v>
      </c>
      <c r="I6" s="81" t="s">
        <v>43</v>
      </c>
    </row>
    <row r="7" spans="1:9" s="1" customFormat="1" ht="30" customHeight="1" thickBot="1" x14ac:dyDescent="0.35">
      <c r="A7" s="76"/>
      <c r="B7" s="76"/>
      <c r="C7" s="78"/>
      <c r="D7" s="78"/>
      <c r="E7" s="84"/>
      <c r="F7" s="78"/>
      <c r="G7" s="78"/>
      <c r="H7" s="80"/>
      <c r="I7" s="82"/>
    </row>
    <row r="8" spans="1:9" s="1" customFormat="1" ht="15.75" customHeight="1" thickBot="1" x14ac:dyDescent="0.35">
      <c r="A8" s="2"/>
      <c r="B8" s="3"/>
      <c r="C8" s="4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</row>
    <row r="9" spans="1:9" s="1" customFormat="1" ht="34.950000000000003" customHeight="1" x14ac:dyDescent="0.3">
      <c r="A9" s="7">
        <v>1</v>
      </c>
      <c r="B9" s="8" t="s">
        <v>6</v>
      </c>
      <c r="C9" s="9">
        <v>3</v>
      </c>
      <c r="D9" s="9">
        <v>6225</v>
      </c>
      <c r="E9" s="9">
        <v>1081</v>
      </c>
      <c r="F9" s="9">
        <v>5143</v>
      </c>
      <c r="G9" s="9">
        <v>4901</v>
      </c>
      <c r="H9" s="10">
        <f>G9*100/F9</f>
        <v>95.294575150690264</v>
      </c>
      <c r="I9" s="11">
        <f>G9*100/D9</f>
        <v>78.730923694779122</v>
      </c>
    </row>
    <row r="10" spans="1:9" s="1" customFormat="1" ht="34.950000000000003" customHeight="1" x14ac:dyDescent="0.3">
      <c r="A10" s="7">
        <v>2</v>
      </c>
      <c r="B10" s="8" t="s">
        <v>7</v>
      </c>
      <c r="C10" s="9">
        <v>2</v>
      </c>
      <c r="D10" s="9">
        <v>6637</v>
      </c>
      <c r="E10" s="9">
        <v>407</v>
      </c>
      <c r="F10" s="9">
        <v>6230</v>
      </c>
      <c r="G10" s="9">
        <v>4604</v>
      </c>
      <c r="H10" s="10">
        <f t="shared" ref="H10:H21" si="0">G10*100/F10</f>
        <v>73.900481540930983</v>
      </c>
      <c r="I10" s="11">
        <f t="shared" ref="I10:I21" si="1">G10*100/D10</f>
        <v>69.368690673497056</v>
      </c>
    </row>
    <row r="11" spans="1:9" s="1" customFormat="1" ht="34.950000000000003" customHeight="1" x14ac:dyDescent="0.3">
      <c r="A11" s="7">
        <v>3</v>
      </c>
      <c r="B11" s="8" t="s">
        <v>8</v>
      </c>
      <c r="C11" s="9">
        <v>1</v>
      </c>
      <c r="D11" s="9">
        <v>3480</v>
      </c>
      <c r="E11" s="9">
        <v>637</v>
      </c>
      <c r="F11" s="9">
        <v>2843</v>
      </c>
      <c r="G11" s="9">
        <v>1191.1199999999999</v>
      </c>
      <c r="H11" s="10">
        <f t="shared" si="0"/>
        <v>41.896588111150187</v>
      </c>
      <c r="I11" s="11">
        <f t="shared" si="1"/>
        <v>34.227586206896547</v>
      </c>
    </row>
    <row r="12" spans="1:9" s="1" customFormat="1" ht="34.950000000000003" customHeight="1" x14ac:dyDescent="0.3">
      <c r="A12" s="7">
        <v>4</v>
      </c>
      <c r="B12" s="8" t="s">
        <v>9</v>
      </c>
      <c r="C12" s="9">
        <v>5</v>
      </c>
      <c r="D12" s="9">
        <v>35162</v>
      </c>
      <c r="E12" s="9">
        <v>4131</v>
      </c>
      <c r="F12" s="9">
        <v>31031</v>
      </c>
      <c r="G12" s="9">
        <v>11701.28</v>
      </c>
      <c r="H12" s="10">
        <f t="shared" si="0"/>
        <v>37.708356159969064</v>
      </c>
      <c r="I12" s="11">
        <f t="shared" si="1"/>
        <v>33.27819805471816</v>
      </c>
    </row>
    <row r="13" spans="1:9" s="1" customFormat="1" ht="34.950000000000003" customHeight="1" x14ac:dyDescent="0.3">
      <c r="A13" s="7">
        <v>5</v>
      </c>
      <c r="B13" s="12" t="s">
        <v>10</v>
      </c>
      <c r="C13" s="9">
        <v>2</v>
      </c>
      <c r="D13" s="9">
        <v>6199</v>
      </c>
      <c r="E13" s="9">
        <v>227</v>
      </c>
      <c r="F13" s="9">
        <v>5972</v>
      </c>
      <c r="G13" s="9">
        <v>1799</v>
      </c>
      <c r="H13" s="10">
        <f t="shared" si="0"/>
        <v>30.123911587407903</v>
      </c>
      <c r="I13" s="11">
        <f t="shared" si="1"/>
        <v>29.020809808033555</v>
      </c>
    </row>
    <row r="14" spans="1:9" s="1" customFormat="1" ht="34.950000000000003" customHeight="1" x14ac:dyDescent="0.3">
      <c r="A14" s="7">
        <v>6</v>
      </c>
      <c r="B14" s="8" t="s">
        <v>11</v>
      </c>
      <c r="C14" s="9">
        <v>10</v>
      </c>
      <c r="D14" s="9">
        <v>24613</v>
      </c>
      <c r="E14" s="9">
        <v>2150</v>
      </c>
      <c r="F14" s="9">
        <v>22463</v>
      </c>
      <c r="G14" s="9">
        <v>12645</v>
      </c>
      <c r="H14" s="10">
        <f t="shared" si="0"/>
        <v>56.292570004006592</v>
      </c>
      <c r="I14" s="11">
        <f t="shared" si="1"/>
        <v>51.375289481168487</v>
      </c>
    </row>
    <row r="15" spans="1:9" s="1" customFormat="1" ht="34.950000000000003" customHeight="1" x14ac:dyDescent="0.3">
      <c r="A15" s="13">
        <v>7</v>
      </c>
      <c r="B15" s="12" t="s">
        <v>12</v>
      </c>
      <c r="C15" s="14">
        <v>3</v>
      </c>
      <c r="D15" s="14">
        <v>12615</v>
      </c>
      <c r="E15" s="14">
        <v>6422</v>
      </c>
      <c r="F15" s="14">
        <v>5193</v>
      </c>
      <c r="G15" s="14">
        <v>2392</v>
      </c>
      <c r="H15" s="10">
        <f t="shared" si="0"/>
        <v>46.062006547275175</v>
      </c>
      <c r="I15" s="11">
        <f t="shared" si="1"/>
        <v>18.961553705905668</v>
      </c>
    </row>
    <row r="16" spans="1:9" s="1" customFormat="1" ht="34.950000000000003" customHeight="1" x14ac:dyDescent="0.3">
      <c r="A16" s="13">
        <v>8</v>
      </c>
      <c r="B16" s="12" t="s">
        <v>13</v>
      </c>
      <c r="C16" s="14">
        <v>18</v>
      </c>
      <c r="D16" s="14">
        <v>69825</v>
      </c>
      <c r="E16" s="14">
        <v>0</v>
      </c>
      <c r="F16" s="14">
        <v>69825</v>
      </c>
      <c r="G16" s="14">
        <v>18761</v>
      </c>
      <c r="H16" s="10">
        <f t="shared" si="0"/>
        <v>26.868600071607592</v>
      </c>
      <c r="I16" s="11">
        <f t="shared" si="1"/>
        <v>26.868600071607592</v>
      </c>
    </row>
    <row r="17" spans="1:9" s="1" customFormat="1" ht="34.950000000000003" customHeight="1" x14ac:dyDescent="0.3">
      <c r="A17" s="7">
        <v>9</v>
      </c>
      <c r="B17" s="8" t="s">
        <v>14</v>
      </c>
      <c r="C17" s="9">
        <v>16</v>
      </c>
      <c r="D17" s="9">
        <v>90164</v>
      </c>
      <c r="E17" s="9">
        <v>1570</v>
      </c>
      <c r="F17" s="9">
        <v>88594</v>
      </c>
      <c r="G17" s="9">
        <v>33480</v>
      </c>
      <c r="H17" s="10">
        <f t="shared" si="0"/>
        <v>37.790369550985396</v>
      </c>
      <c r="I17" s="11">
        <f t="shared" si="1"/>
        <v>37.132336631027904</v>
      </c>
    </row>
    <row r="18" spans="1:9" s="1" customFormat="1" ht="34.950000000000003" customHeight="1" x14ac:dyDescent="0.3">
      <c r="A18" s="7">
        <v>10</v>
      </c>
      <c r="B18" s="8" t="s">
        <v>15</v>
      </c>
      <c r="C18" s="9">
        <v>20</v>
      </c>
      <c r="D18" s="9">
        <v>358500</v>
      </c>
      <c r="E18" s="9">
        <v>4250</v>
      </c>
      <c r="F18" s="9">
        <v>354250</v>
      </c>
      <c r="G18" s="9">
        <v>77135</v>
      </c>
      <c r="H18" s="10">
        <f t="shared" si="0"/>
        <v>21.774170783345095</v>
      </c>
      <c r="I18" s="11">
        <f t="shared" si="1"/>
        <v>21.516039051603904</v>
      </c>
    </row>
    <row r="19" spans="1:9" s="1" customFormat="1" ht="34.950000000000003" customHeight="1" x14ac:dyDescent="0.3">
      <c r="A19" s="7">
        <v>11</v>
      </c>
      <c r="B19" s="8" t="s">
        <v>16</v>
      </c>
      <c r="C19" s="9">
        <v>12</v>
      </c>
      <c r="D19" s="9">
        <v>68985</v>
      </c>
      <c r="E19" s="9">
        <v>1940</v>
      </c>
      <c r="F19" s="9">
        <v>67045</v>
      </c>
      <c r="G19" s="9">
        <v>16807</v>
      </c>
      <c r="H19" s="10">
        <f t="shared" si="0"/>
        <v>25.068237750764411</v>
      </c>
      <c r="I19" s="11">
        <f t="shared" si="1"/>
        <v>24.363267376966007</v>
      </c>
    </row>
    <row r="20" spans="1:9" s="1" customFormat="1" ht="34.950000000000003" customHeight="1" thickBot="1" x14ac:dyDescent="0.35">
      <c r="A20" s="7">
        <v>12</v>
      </c>
      <c r="B20" s="8" t="s">
        <v>17</v>
      </c>
      <c r="C20" s="9">
        <v>6</v>
      </c>
      <c r="D20" s="9">
        <v>9205</v>
      </c>
      <c r="E20" s="9">
        <v>332</v>
      </c>
      <c r="F20" s="9">
        <v>8873</v>
      </c>
      <c r="G20" s="9">
        <v>7752</v>
      </c>
      <c r="H20" s="10">
        <f t="shared" si="0"/>
        <v>87.36616702355461</v>
      </c>
      <c r="I20" s="11">
        <f t="shared" si="1"/>
        <v>84.215100488864749</v>
      </c>
    </row>
    <row r="21" spans="1:9" s="61" customFormat="1" ht="34.950000000000003" customHeight="1" thickBot="1" x14ac:dyDescent="0.35">
      <c r="A21" s="2"/>
      <c r="B21" s="57" t="s">
        <v>18</v>
      </c>
      <c r="C21" s="58">
        <f>SUM(C9:C20)</f>
        <v>98</v>
      </c>
      <c r="D21" s="58">
        <f>SUM(D9:D20)</f>
        <v>691610</v>
      </c>
      <c r="E21" s="62">
        <f>SUM(E9:E20)</f>
        <v>23147</v>
      </c>
      <c r="F21" s="58">
        <f>SUM(F9:F20)</f>
        <v>667462</v>
      </c>
      <c r="G21" s="58">
        <f>SUM(G9:G20)</f>
        <v>193168.4</v>
      </c>
      <c r="H21" s="59">
        <f t="shared" si="0"/>
        <v>28.940733704690306</v>
      </c>
      <c r="I21" s="60">
        <f t="shared" si="1"/>
        <v>27.930249707204929</v>
      </c>
    </row>
    <row r="22" spans="1:9" s="1" customFormat="1" ht="34.950000000000003" customHeight="1" x14ac:dyDescent="0.3">
      <c r="A22" s="19">
        <v>13</v>
      </c>
      <c r="B22" s="20" t="s">
        <v>19</v>
      </c>
      <c r="C22" s="21">
        <v>10</v>
      </c>
      <c r="D22" s="21">
        <v>37109</v>
      </c>
      <c r="E22" s="21">
        <v>814</v>
      </c>
      <c r="F22" s="21">
        <v>36285</v>
      </c>
      <c r="G22" s="21">
        <v>4159</v>
      </c>
      <c r="H22" s="10">
        <f t="shared" ref="H22:I44" si="2">G22*100/F22</f>
        <v>11.462036654264848</v>
      </c>
      <c r="I22" s="11">
        <f t="shared" ref="I22:I44" si="3">G22*100/D22</f>
        <v>11.207523781292949</v>
      </c>
    </row>
    <row r="23" spans="1:9" s="1" customFormat="1" ht="34.950000000000003" customHeight="1" x14ac:dyDescent="0.3">
      <c r="A23" s="22">
        <v>14</v>
      </c>
      <c r="B23" s="8" t="s">
        <v>20</v>
      </c>
      <c r="C23" s="9">
        <v>2</v>
      </c>
      <c r="D23" s="9">
        <v>2366</v>
      </c>
      <c r="E23" s="9">
        <v>302</v>
      </c>
      <c r="F23" s="9">
        <v>2064</v>
      </c>
      <c r="G23" s="9">
        <v>2234</v>
      </c>
      <c r="H23" s="10">
        <f t="shared" si="2"/>
        <v>108.23643410852713</v>
      </c>
      <c r="I23" s="11">
        <f t="shared" si="3"/>
        <v>94.420963651732876</v>
      </c>
    </row>
    <row r="24" spans="1:9" s="1" customFormat="1" ht="34.950000000000003" customHeight="1" x14ac:dyDescent="0.3">
      <c r="A24" s="19">
        <v>15</v>
      </c>
      <c r="B24" s="12" t="s">
        <v>21</v>
      </c>
      <c r="C24" s="14">
        <v>9</v>
      </c>
      <c r="D24" s="14">
        <v>145090</v>
      </c>
      <c r="E24" s="14">
        <v>4481</v>
      </c>
      <c r="F24" s="14">
        <v>130609</v>
      </c>
      <c r="G24" s="14">
        <v>101314</v>
      </c>
      <c r="H24" s="10">
        <f t="shared" si="2"/>
        <v>77.570458391075647</v>
      </c>
      <c r="I24" s="11">
        <f t="shared" si="3"/>
        <v>69.82838238334827</v>
      </c>
    </row>
    <row r="25" spans="1:9" s="1" customFormat="1" ht="34.950000000000003" customHeight="1" x14ac:dyDescent="0.3">
      <c r="A25" s="22">
        <v>16</v>
      </c>
      <c r="B25" s="12" t="s">
        <v>22</v>
      </c>
      <c r="C25" s="14">
        <v>3</v>
      </c>
      <c r="D25" s="14">
        <v>4501</v>
      </c>
      <c r="E25" s="14">
        <v>0</v>
      </c>
      <c r="F25" s="14">
        <v>4501</v>
      </c>
      <c r="G25" s="14">
        <v>12245</v>
      </c>
      <c r="H25" s="10">
        <f t="shared" si="2"/>
        <v>272.05065540990893</v>
      </c>
      <c r="I25" s="11">
        <f t="shared" si="3"/>
        <v>272.05065540990893</v>
      </c>
    </row>
    <row r="26" spans="1:9" s="1" customFormat="1" ht="34.950000000000003" customHeight="1" x14ac:dyDescent="0.3">
      <c r="A26" s="19">
        <v>17</v>
      </c>
      <c r="B26" s="8" t="s">
        <v>23</v>
      </c>
      <c r="C26" s="9">
        <v>3</v>
      </c>
      <c r="D26" s="9">
        <v>10269</v>
      </c>
      <c r="E26" s="9">
        <v>0</v>
      </c>
      <c r="F26" s="9">
        <v>10269</v>
      </c>
      <c r="G26" s="9">
        <v>16289</v>
      </c>
      <c r="H26" s="10">
        <f t="shared" si="2"/>
        <v>158.62304021813225</v>
      </c>
      <c r="I26" s="11">
        <f t="shared" si="3"/>
        <v>158.62304021813225</v>
      </c>
    </row>
    <row r="27" spans="1:9" s="1" customFormat="1" ht="34.950000000000003" customHeight="1" x14ac:dyDescent="0.3">
      <c r="A27" s="22">
        <v>18</v>
      </c>
      <c r="B27" s="8" t="s">
        <v>24</v>
      </c>
      <c r="C27" s="9">
        <v>1</v>
      </c>
      <c r="D27" s="9">
        <v>2595</v>
      </c>
      <c r="E27" s="9">
        <v>0</v>
      </c>
      <c r="F27" s="9">
        <v>2595</v>
      </c>
      <c r="G27" s="9">
        <v>4416</v>
      </c>
      <c r="H27" s="10">
        <f t="shared" si="2"/>
        <v>170.17341040462426</v>
      </c>
      <c r="I27" s="11">
        <f t="shared" si="3"/>
        <v>170.17341040462426</v>
      </c>
    </row>
    <row r="28" spans="1:9" s="1" customFormat="1" ht="34.950000000000003" customHeight="1" x14ac:dyDescent="0.3">
      <c r="A28" s="19">
        <v>19</v>
      </c>
      <c r="B28" s="8" t="s">
        <v>25</v>
      </c>
      <c r="C28" s="9">
        <v>1</v>
      </c>
      <c r="D28" s="9">
        <v>0</v>
      </c>
      <c r="E28" s="9">
        <v>0</v>
      </c>
      <c r="F28" s="9">
        <v>0</v>
      </c>
      <c r="G28" s="9">
        <v>2</v>
      </c>
      <c r="H28" s="10">
        <v>0</v>
      </c>
      <c r="I28" s="11">
        <v>0</v>
      </c>
    </row>
    <row r="29" spans="1:9" s="1" customFormat="1" ht="34.950000000000003" customHeight="1" thickBot="1" x14ac:dyDescent="0.35">
      <c r="A29" s="22">
        <v>20</v>
      </c>
      <c r="B29" s="23" t="s">
        <v>26</v>
      </c>
      <c r="C29" s="24">
        <v>4</v>
      </c>
      <c r="D29" s="24">
        <v>13360</v>
      </c>
      <c r="E29" s="24">
        <v>0</v>
      </c>
      <c r="F29" s="24">
        <v>13360</v>
      </c>
      <c r="G29" s="24">
        <v>2927</v>
      </c>
      <c r="H29" s="10">
        <f t="shared" si="2"/>
        <v>21.908682634730539</v>
      </c>
      <c r="I29" s="11">
        <f t="shared" si="3"/>
        <v>21.908682634730539</v>
      </c>
    </row>
    <row r="30" spans="1:9" s="61" customFormat="1" ht="34.950000000000003" customHeight="1" thickBot="1" x14ac:dyDescent="0.35">
      <c r="A30" s="2"/>
      <c r="B30" s="57" t="s">
        <v>27</v>
      </c>
      <c r="C30" s="58">
        <f>SUM(C22:C29)</f>
        <v>33</v>
      </c>
      <c r="D30" s="58">
        <f>SUM(D22:D29)</f>
        <v>215290</v>
      </c>
      <c r="E30" s="58">
        <f>SUM(E22:E29)</f>
        <v>5597</v>
      </c>
      <c r="F30" s="58">
        <f t="shared" ref="F30:F43" si="4">D30-E30</f>
        <v>209693</v>
      </c>
      <c r="G30" s="58">
        <f>SUM(G22:G29)</f>
        <v>143586</v>
      </c>
      <c r="H30" s="59">
        <f t="shared" si="2"/>
        <v>68.47438874926678</v>
      </c>
      <c r="I30" s="60">
        <f t="shared" si="3"/>
        <v>66.694226392308053</v>
      </c>
    </row>
    <row r="31" spans="1:9" s="1" customFormat="1" ht="34.950000000000003" customHeight="1" x14ac:dyDescent="0.3">
      <c r="A31" s="42">
        <v>21</v>
      </c>
      <c r="B31" s="44" t="s">
        <v>28</v>
      </c>
      <c r="C31" s="45">
        <v>1</v>
      </c>
      <c r="D31" s="45">
        <v>2015</v>
      </c>
      <c r="E31" s="45">
        <v>0</v>
      </c>
      <c r="F31" s="45">
        <v>2015</v>
      </c>
      <c r="G31" s="45">
        <v>2636</v>
      </c>
      <c r="H31" s="46">
        <f t="shared" si="2"/>
        <v>130.81885856079404</v>
      </c>
      <c r="I31" s="47">
        <f t="shared" si="3"/>
        <v>130.81885856079404</v>
      </c>
    </row>
    <row r="32" spans="1:9" s="1" customFormat="1" ht="34.950000000000003" customHeight="1" x14ac:dyDescent="0.3">
      <c r="A32" s="43">
        <v>22</v>
      </c>
      <c r="B32" s="48" t="s">
        <v>45</v>
      </c>
      <c r="C32" s="9">
        <v>1</v>
      </c>
      <c r="D32" s="9">
        <v>0</v>
      </c>
      <c r="E32" s="9">
        <v>0</v>
      </c>
      <c r="F32" s="9">
        <v>0</v>
      </c>
      <c r="G32" s="9">
        <v>337</v>
      </c>
      <c r="H32" s="10">
        <v>0</v>
      </c>
      <c r="I32" s="11">
        <f t="shared" si="2"/>
        <v>0</v>
      </c>
    </row>
    <row r="33" spans="1:9" s="1" customFormat="1" ht="34.950000000000003" customHeight="1" thickBot="1" x14ac:dyDescent="0.35">
      <c r="A33" s="41">
        <v>23</v>
      </c>
      <c r="B33" s="49" t="s">
        <v>47</v>
      </c>
      <c r="C33" s="25">
        <v>1</v>
      </c>
      <c r="D33" s="25">
        <v>995</v>
      </c>
      <c r="E33" s="25">
        <v>0</v>
      </c>
      <c r="F33" s="25">
        <v>995</v>
      </c>
      <c r="G33" s="25">
        <v>2372</v>
      </c>
      <c r="H33" s="50">
        <f t="shared" si="2"/>
        <v>238.39195979899498</v>
      </c>
      <c r="I33" s="63">
        <f t="shared" si="2"/>
        <v>10.050251256281408</v>
      </c>
    </row>
    <row r="34" spans="1:9" s="1" customFormat="1" ht="34.950000000000003" customHeight="1" thickBot="1" x14ac:dyDescent="0.35">
      <c r="A34" s="26"/>
      <c r="B34" s="27" t="s">
        <v>29</v>
      </c>
      <c r="C34" s="15">
        <f>SUM(C31:C33)</f>
        <v>3</v>
      </c>
      <c r="D34" s="15">
        <f t="shared" ref="D34:G34" si="5">SUM(D31:D33)</f>
        <v>3010</v>
      </c>
      <c r="E34" s="15">
        <f t="shared" si="5"/>
        <v>0</v>
      </c>
      <c r="F34" s="15">
        <f t="shared" si="5"/>
        <v>3010</v>
      </c>
      <c r="G34" s="15">
        <f t="shared" si="5"/>
        <v>5345</v>
      </c>
      <c r="H34" s="17">
        <f t="shared" si="2"/>
        <v>177.5747508305648</v>
      </c>
      <c r="I34" s="18">
        <f t="shared" si="3"/>
        <v>177.5747508305648</v>
      </c>
    </row>
    <row r="35" spans="1:9" s="1" customFormat="1" ht="34.950000000000003" customHeight="1" thickBot="1" x14ac:dyDescent="0.35">
      <c r="A35" s="26"/>
      <c r="B35" s="27" t="s">
        <v>30</v>
      </c>
      <c r="C35" s="15">
        <f>C30+C34</f>
        <v>36</v>
      </c>
      <c r="D35" s="15">
        <f>D30+D34</f>
        <v>218300</v>
      </c>
      <c r="E35" s="15">
        <f>E30+E34</f>
        <v>5597</v>
      </c>
      <c r="F35" s="15">
        <f t="shared" si="4"/>
        <v>212703</v>
      </c>
      <c r="G35" s="15">
        <f>G30+G34</f>
        <v>148931</v>
      </c>
      <c r="H35" s="17">
        <f t="shared" si="2"/>
        <v>70.018288411540979</v>
      </c>
      <c r="I35" s="18">
        <f t="shared" si="3"/>
        <v>68.22308749427394</v>
      </c>
    </row>
    <row r="36" spans="1:9" s="1" customFormat="1" ht="34.950000000000003" customHeight="1" thickBot="1" x14ac:dyDescent="0.35">
      <c r="A36" s="28">
        <v>24</v>
      </c>
      <c r="B36" s="29" t="s">
        <v>31</v>
      </c>
      <c r="C36" s="30">
        <v>20</v>
      </c>
      <c r="D36" s="30">
        <v>53286</v>
      </c>
      <c r="E36" s="30">
        <v>0</v>
      </c>
      <c r="F36" s="30">
        <v>53286</v>
      </c>
      <c r="G36" s="30">
        <v>36168</v>
      </c>
      <c r="H36" s="10">
        <f t="shared" si="2"/>
        <v>67.87523927485644</v>
      </c>
      <c r="I36" s="11">
        <f t="shared" si="3"/>
        <v>67.87523927485644</v>
      </c>
    </row>
    <row r="37" spans="1:9" s="1" customFormat="1" ht="34.950000000000003" customHeight="1" thickBot="1" x14ac:dyDescent="0.35">
      <c r="A37" s="26"/>
      <c r="B37" s="27" t="s">
        <v>32</v>
      </c>
      <c r="C37" s="15">
        <f>SUM(C36)</f>
        <v>20</v>
      </c>
      <c r="D37" s="15">
        <f>SUM(D36)</f>
        <v>53286</v>
      </c>
      <c r="E37" s="15">
        <f>SUM(E36)</f>
        <v>0</v>
      </c>
      <c r="F37" s="15">
        <f t="shared" si="4"/>
        <v>53286</v>
      </c>
      <c r="G37" s="15">
        <f>SUM(G36)</f>
        <v>36168</v>
      </c>
      <c r="H37" s="17">
        <f t="shared" si="2"/>
        <v>67.87523927485644</v>
      </c>
      <c r="I37" s="18">
        <f t="shared" si="3"/>
        <v>67.87523927485644</v>
      </c>
    </row>
    <row r="38" spans="1:9" s="1" customFormat="1" ht="34.950000000000003" customHeight="1" thickBot="1" x14ac:dyDescent="0.35">
      <c r="A38" s="31"/>
      <c r="B38" s="32" t="s">
        <v>33</v>
      </c>
      <c r="C38" s="33">
        <f>C21+C30+C34+C37</f>
        <v>154</v>
      </c>
      <c r="D38" s="33">
        <f>D21+D30+D34+D37</f>
        <v>963196</v>
      </c>
      <c r="E38" s="33">
        <f>E21+E30+E34+E37</f>
        <v>28744</v>
      </c>
      <c r="F38" s="33">
        <f>F21+F30+F34+F37</f>
        <v>933451</v>
      </c>
      <c r="G38" s="33">
        <f>G21+G30+G34+G37</f>
        <v>378267.4</v>
      </c>
      <c r="H38" s="34">
        <f t="shared" si="2"/>
        <v>40.523541139277796</v>
      </c>
      <c r="I38" s="35">
        <f t="shared" si="3"/>
        <v>39.272110764579587</v>
      </c>
    </row>
    <row r="39" spans="1:9" s="1" customFormat="1" ht="34.950000000000003" customHeight="1" thickBot="1" x14ac:dyDescent="0.35">
      <c r="A39" s="28">
        <v>25</v>
      </c>
      <c r="B39" s="29" t="s">
        <v>34</v>
      </c>
      <c r="C39" s="30">
        <v>24</v>
      </c>
      <c r="D39" s="30">
        <v>59572</v>
      </c>
      <c r="E39" s="30">
        <v>0</v>
      </c>
      <c r="F39" s="30">
        <v>59572</v>
      </c>
      <c r="G39" s="30">
        <v>31778</v>
      </c>
      <c r="H39" s="10">
        <f t="shared" si="2"/>
        <v>53.343852816759551</v>
      </c>
      <c r="I39" s="11">
        <f t="shared" si="3"/>
        <v>53.343852816759551</v>
      </c>
    </row>
    <row r="40" spans="1:9" s="1" customFormat="1" ht="34.950000000000003" customHeight="1" thickBot="1" x14ac:dyDescent="0.35">
      <c r="A40" s="26"/>
      <c r="B40" s="27" t="s">
        <v>35</v>
      </c>
      <c r="C40" s="15">
        <f>SUM(C39)</f>
        <v>24</v>
      </c>
      <c r="D40" s="15">
        <f>SUM(D39)</f>
        <v>59572</v>
      </c>
      <c r="E40" s="15">
        <f>SUM(E39)</f>
        <v>0</v>
      </c>
      <c r="F40" s="15">
        <f t="shared" si="4"/>
        <v>59572</v>
      </c>
      <c r="G40" s="15">
        <f>SUM(G39)</f>
        <v>31778</v>
      </c>
      <c r="H40" s="17">
        <f t="shared" si="2"/>
        <v>53.343852816759551</v>
      </c>
      <c r="I40" s="18">
        <f t="shared" si="3"/>
        <v>53.343852816759551</v>
      </c>
    </row>
    <row r="41" spans="1:9" s="1" customFormat="1" ht="34.950000000000003" customHeight="1" thickBot="1" x14ac:dyDescent="0.35">
      <c r="A41" s="22">
        <v>26</v>
      </c>
      <c r="B41" s="36" t="s">
        <v>44</v>
      </c>
      <c r="C41" s="37">
        <v>3</v>
      </c>
      <c r="D41" s="37">
        <v>0</v>
      </c>
      <c r="E41" s="37">
        <v>0</v>
      </c>
      <c r="F41" s="37">
        <v>0</v>
      </c>
      <c r="G41" s="37">
        <v>9229.61</v>
      </c>
      <c r="H41" s="10">
        <v>0</v>
      </c>
      <c r="I41" s="11">
        <v>0</v>
      </c>
    </row>
    <row r="42" spans="1:9" s="1" customFormat="1" ht="34.950000000000003" customHeight="1" thickBot="1" x14ac:dyDescent="0.35">
      <c r="A42" s="26"/>
      <c r="B42" s="27" t="s">
        <v>36</v>
      </c>
      <c r="C42" s="15">
        <f>SUM(C41:C41)</f>
        <v>3</v>
      </c>
      <c r="D42" s="15">
        <f>SUM(D41:D41)</f>
        <v>0</v>
      </c>
      <c r="E42" s="15">
        <f>SUM(E41:E41)</f>
        <v>0</v>
      </c>
      <c r="F42" s="15">
        <f t="shared" si="4"/>
        <v>0</v>
      </c>
      <c r="G42" s="15">
        <f>SUM(G41:G41)</f>
        <v>9229.61</v>
      </c>
      <c r="H42" s="17">
        <v>0</v>
      </c>
      <c r="I42" s="18">
        <v>0</v>
      </c>
    </row>
    <row r="43" spans="1:9" s="1" customFormat="1" ht="34.950000000000003" customHeight="1" thickBot="1" x14ac:dyDescent="0.35">
      <c r="A43" s="26"/>
      <c r="B43" s="38" t="s">
        <v>2</v>
      </c>
      <c r="C43" s="15"/>
      <c r="D43" s="15"/>
      <c r="E43" s="16"/>
      <c r="F43" s="15">
        <f t="shared" si="4"/>
        <v>0</v>
      </c>
      <c r="G43" s="15"/>
      <c r="H43" s="39">
        <v>0</v>
      </c>
      <c r="I43" s="40">
        <v>0</v>
      </c>
    </row>
    <row r="44" spans="1:9" s="56" customFormat="1" ht="34.950000000000003" customHeight="1" thickBot="1" x14ac:dyDescent="0.35">
      <c r="A44" s="51"/>
      <c r="B44" s="52" t="s">
        <v>3</v>
      </c>
      <c r="C44" s="53">
        <f>C38+C40+C42</f>
        <v>181</v>
      </c>
      <c r="D44" s="53">
        <f>D38+D40+D42</f>
        <v>1022768</v>
      </c>
      <c r="E44" s="53">
        <f>E38+E40+E42</f>
        <v>28744</v>
      </c>
      <c r="F44" s="53">
        <f>F38+F40+F42</f>
        <v>993023</v>
      </c>
      <c r="G44" s="53">
        <f>G38+G40+G42</f>
        <v>419275.01</v>
      </c>
      <c r="H44" s="54">
        <f t="shared" si="2"/>
        <v>42.222084483440966</v>
      </c>
      <c r="I44" s="55">
        <f t="shared" si="3"/>
        <v>40.99414627755268</v>
      </c>
    </row>
    <row r="45" spans="1:9" x14ac:dyDescent="0.3">
      <c r="H45" s="64" t="s">
        <v>4</v>
      </c>
      <c r="I45" s="64"/>
    </row>
  </sheetData>
  <mergeCells count="14">
    <mergeCell ref="H45:I45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93" right="0.25" top="0.75" bottom="0.64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21</vt:lpstr>
      <vt:lpstr>'SEP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2021-11-09T07:52:36Z</dcterms:modified>
</cp:coreProperties>
</file>