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8 MEETING\final 158\"/>
    </mc:Choice>
  </mc:AlternateContent>
  <bookViews>
    <workbookView xWindow="0" yWindow="0" windowWidth="21264" windowHeight="7680"/>
  </bookViews>
  <sheets>
    <sheet name="PS " sheetId="1" r:id="rId1"/>
  </sheets>
  <definedNames>
    <definedName name="_xlnm.Print_Area" localSheetId="0">'PS '!$A$1:$U$51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" l="1"/>
  <c r="G33" i="1" l="1"/>
  <c r="E33" i="1" s="1"/>
  <c r="F33" i="1"/>
  <c r="D33" i="1" s="1"/>
  <c r="G9" i="1" l="1"/>
  <c r="E9" i="1" s="1"/>
  <c r="F9" i="1"/>
  <c r="D9" i="1" s="1"/>
  <c r="G18" i="1" l="1"/>
  <c r="F18" i="1"/>
  <c r="G13" i="1" l="1"/>
  <c r="F13" i="1"/>
  <c r="G40" i="1" l="1"/>
  <c r="G41" i="1" s="1"/>
  <c r="G47" i="1" s="1"/>
  <c r="F40" i="1"/>
  <c r="D40" i="1" s="1"/>
  <c r="D41" i="1" s="1"/>
  <c r="D47" i="1" s="1"/>
  <c r="R41" i="1"/>
  <c r="R47" i="1" s="1"/>
  <c r="F15" i="1"/>
  <c r="H41" i="1"/>
  <c r="H47" i="1" s="1"/>
  <c r="I41" i="1"/>
  <c r="I47" i="1" s="1"/>
  <c r="J41" i="1"/>
  <c r="J47" i="1" s="1"/>
  <c r="K41" i="1"/>
  <c r="K47" i="1" s="1"/>
  <c r="L41" i="1"/>
  <c r="L47" i="1" s="1"/>
  <c r="M41" i="1"/>
  <c r="M47" i="1" s="1"/>
  <c r="N41" i="1"/>
  <c r="N47" i="1" s="1"/>
  <c r="O41" i="1"/>
  <c r="O47" i="1" s="1"/>
  <c r="P41" i="1"/>
  <c r="P47" i="1" s="1"/>
  <c r="Q41" i="1"/>
  <c r="Q47" i="1" s="1"/>
  <c r="S41" i="1"/>
  <c r="S47" i="1" s="1"/>
  <c r="E40" i="1" l="1"/>
  <c r="E41" i="1" s="1"/>
  <c r="E47" i="1" s="1"/>
  <c r="F41" i="1"/>
  <c r="F47" i="1" s="1"/>
  <c r="G43" i="1" l="1"/>
  <c r="E43" i="1" s="1"/>
  <c r="F43" i="1"/>
  <c r="D43" i="1" s="1"/>
  <c r="F24" i="1"/>
  <c r="D24" i="1" s="1"/>
  <c r="G24" i="1"/>
  <c r="E24" i="1" s="1"/>
  <c r="F25" i="1"/>
  <c r="D25" i="1" s="1"/>
  <c r="G25" i="1"/>
  <c r="E25" i="1" s="1"/>
  <c r="F26" i="1"/>
  <c r="D26" i="1" s="1"/>
  <c r="G26" i="1"/>
  <c r="E26" i="1" s="1"/>
  <c r="F27" i="1"/>
  <c r="D27" i="1" s="1"/>
  <c r="G27" i="1"/>
  <c r="E27" i="1" s="1"/>
  <c r="F28" i="1"/>
  <c r="D28" i="1" s="1"/>
  <c r="G28" i="1"/>
  <c r="E28" i="1" s="1"/>
  <c r="F29" i="1"/>
  <c r="D29" i="1" s="1"/>
  <c r="G29" i="1"/>
  <c r="E29" i="1" s="1"/>
  <c r="F30" i="1"/>
  <c r="D30" i="1" s="1"/>
  <c r="G30" i="1"/>
  <c r="E30" i="1" s="1"/>
  <c r="F31" i="1"/>
  <c r="D31" i="1" s="1"/>
  <c r="G31" i="1"/>
  <c r="E31" i="1" s="1"/>
  <c r="F32" i="1"/>
  <c r="D32" i="1" s="1"/>
  <c r="G32" i="1"/>
  <c r="E32" i="1" s="1"/>
  <c r="F34" i="1"/>
  <c r="D34" i="1" s="1"/>
  <c r="G34" i="1"/>
  <c r="E34" i="1" s="1"/>
  <c r="F35" i="1"/>
  <c r="D35" i="1" s="1"/>
  <c r="G35" i="1"/>
  <c r="E35" i="1" s="1"/>
  <c r="F36" i="1"/>
  <c r="D36" i="1" s="1"/>
  <c r="G36" i="1"/>
  <c r="E36" i="1" s="1"/>
  <c r="F37" i="1"/>
  <c r="D37" i="1" s="1"/>
  <c r="G37" i="1"/>
  <c r="E37" i="1" s="1"/>
  <c r="G23" i="1"/>
  <c r="E23" i="1" s="1"/>
  <c r="F23" i="1"/>
  <c r="D23" i="1" s="1"/>
  <c r="F10" i="1"/>
  <c r="G10" i="1"/>
  <c r="F11" i="1"/>
  <c r="G11" i="1"/>
  <c r="F12" i="1"/>
  <c r="G12" i="1"/>
  <c r="F14" i="1"/>
  <c r="G14" i="1"/>
  <c r="G15" i="1"/>
  <c r="F16" i="1"/>
  <c r="G16" i="1"/>
  <c r="F17" i="1"/>
  <c r="G17" i="1"/>
  <c r="F19" i="1"/>
  <c r="G19" i="1"/>
  <c r="F20" i="1"/>
  <c r="G20" i="1"/>
  <c r="E38" i="1" l="1"/>
  <c r="S44" i="1"/>
  <c r="R44" i="1"/>
  <c r="Q44" i="1"/>
  <c r="P44" i="1"/>
  <c r="O44" i="1"/>
  <c r="N44" i="1"/>
  <c r="M44" i="1"/>
  <c r="L44" i="1"/>
  <c r="K44" i="1"/>
  <c r="J44" i="1"/>
  <c r="I44" i="1"/>
  <c r="H44" i="1"/>
  <c r="S38" i="1"/>
  <c r="R38" i="1"/>
  <c r="Q38" i="1"/>
  <c r="P38" i="1"/>
  <c r="O38" i="1"/>
  <c r="N38" i="1"/>
  <c r="L38" i="1"/>
  <c r="K38" i="1"/>
  <c r="J38" i="1"/>
  <c r="I38" i="1"/>
  <c r="H38" i="1"/>
  <c r="Q21" i="1"/>
  <c r="P21" i="1"/>
  <c r="O21" i="1"/>
  <c r="N21" i="1"/>
  <c r="M21" i="1"/>
  <c r="L21" i="1"/>
  <c r="K21" i="1"/>
  <c r="J21" i="1"/>
  <c r="I21" i="1"/>
  <c r="H21" i="1"/>
  <c r="G44" i="1" l="1"/>
  <c r="E44" i="1" s="1"/>
  <c r="G38" i="1"/>
  <c r="F21" i="1"/>
  <c r="F44" i="1"/>
  <c r="D44" i="1" s="1"/>
  <c r="G21" i="1"/>
  <c r="F38" i="1"/>
  <c r="D38" i="1" s="1"/>
  <c r="I46" i="1"/>
  <c r="M46" i="1"/>
  <c r="M48" i="1" s="1"/>
  <c r="M50" i="1" s="1"/>
  <c r="Q46" i="1"/>
  <c r="Q48" i="1" s="1"/>
  <c r="Q50" i="1" s="1"/>
  <c r="H46" i="1"/>
  <c r="L46" i="1"/>
  <c r="L48" i="1" s="1"/>
  <c r="L50" i="1" s="1"/>
  <c r="P46" i="1"/>
  <c r="P48" i="1" s="1"/>
  <c r="P50" i="1" s="1"/>
  <c r="J46" i="1"/>
  <c r="J48" i="1" s="1"/>
  <c r="J50" i="1" s="1"/>
  <c r="N46" i="1"/>
  <c r="N48" i="1" s="1"/>
  <c r="N50" i="1" s="1"/>
  <c r="K46" i="1"/>
  <c r="K48" i="1" s="1"/>
  <c r="K50" i="1" s="1"/>
  <c r="O46" i="1"/>
  <c r="O48" i="1" s="1"/>
  <c r="O50" i="1" s="1"/>
  <c r="H48" i="1" l="1"/>
  <c r="H50" i="1" s="1"/>
  <c r="G46" i="1"/>
  <c r="G48" i="1" s="1"/>
  <c r="G50" i="1" s="1"/>
  <c r="I48" i="1"/>
  <c r="I50" i="1" s="1"/>
  <c r="F46" i="1"/>
  <c r="F48" i="1" s="1"/>
  <c r="F50" i="1" s="1"/>
  <c r="E19" i="1"/>
  <c r="E17" i="1"/>
  <c r="E15" i="1"/>
  <c r="E13" i="1"/>
  <c r="D14" i="1"/>
  <c r="D16" i="1"/>
  <c r="D18" i="1"/>
  <c r="D20" i="1"/>
  <c r="D19" i="1"/>
  <c r="D17" i="1"/>
  <c r="D15" i="1"/>
  <c r="D13" i="1"/>
  <c r="E14" i="1"/>
  <c r="E16" i="1"/>
  <c r="E18" i="1"/>
  <c r="E20" i="1"/>
  <c r="R21" i="1"/>
  <c r="R46" i="1" s="1"/>
  <c r="S21" i="1"/>
  <c r="S46" i="1" s="1"/>
  <c r="D11" i="1"/>
  <c r="E11" i="1"/>
  <c r="D10" i="1"/>
  <c r="D12" i="1"/>
  <c r="E10" i="1"/>
  <c r="E12" i="1"/>
  <c r="E21" i="1" l="1"/>
  <c r="S48" i="1"/>
  <c r="R48" i="1"/>
  <c r="D21" i="1"/>
  <c r="D46" i="1" s="1"/>
  <c r="D48" i="1" s="1"/>
  <c r="D50" i="1" s="1"/>
  <c r="E46" i="1" l="1"/>
  <c r="E48" i="1" s="1"/>
  <c r="E50" i="1" s="1"/>
  <c r="R50" i="1"/>
  <c r="S50" i="1"/>
</calcChain>
</file>

<file path=xl/sharedStrings.xml><?xml version="1.0" encoding="utf-8"?>
<sst xmlns="http://schemas.openxmlformats.org/spreadsheetml/2006/main" count="78" uniqueCount="61">
  <si>
    <t>BANK NAME</t>
  </si>
  <si>
    <t>TOTAL ADVANCES</t>
  </si>
  <si>
    <t>OUT OF (1) PRIORITY SECTOR ADVANCES</t>
  </si>
  <si>
    <t>OUT OF PRIORITY SECTOR</t>
  </si>
  <si>
    <t>NON PRIORITY SECTOR ADVANCES</t>
  </si>
  <si>
    <t>TOTAL  AGRICULTURE  ADVANCES</t>
  </si>
  <si>
    <t>out of 3, ADVANCES TO SMALL &amp; MARGINAL FARMERS</t>
  </si>
  <si>
    <t xml:space="preserve">MSME ADVANCES </t>
  </si>
  <si>
    <t xml:space="preserve">OTHER PRIORITY SECTOR </t>
  </si>
  <si>
    <t>Export Credit</t>
  </si>
  <si>
    <t>NUMBER</t>
  </si>
  <si>
    <t>AMOUNT</t>
  </si>
  <si>
    <t>A.</t>
  </si>
  <si>
    <t>PUBLIC SECTOR BANKS</t>
  </si>
  <si>
    <t>Punjab &amp; Sind Bank</t>
  </si>
  <si>
    <t>Bank of India</t>
  </si>
  <si>
    <t>Bank of Maharashtra</t>
  </si>
  <si>
    <t>TOTAL</t>
  </si>
  <si>
    <t>B.</t>
  </si>
  <si>
    <t>PRIVATE SECTOR BANKS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</si>
  <si>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</si>
  <si>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</si>
  <si>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</si>
  <si>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</si>
  <si>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</si>
  <si>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</si>
  <si>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</si>
  <si>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</si>
  <si>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</si>
  <si>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C</t>
  </si>
  <si>
    <t xml:space="preserve">REGIONAL RURAL BANKS </t>
  </si>
  <si>
    <t>Punjab Gramin Bank</t>
  </si>
  <si>
    <t>D</t>
  </si>
  <si>
    <t xml:space="preserve">COOPERATIVE BANKS  </t>
  </si>
  <si>
    <t>SCHEDULED COMMERCIAL BANKS</t>
  </si>
  <si>
    <t>Comm.Bks (A+B)</t>
  </si>
  <si>
    <t>RRBs ( C)</t>
  </si>
  <si>
    <t>TOTAL (A+B+C)</t>
  </si>
  <si>
    <t>SLBC PUNJAB</t>
  </si>
  <si>
    <t>G.TOTAL (A+B+C+D)</t>
  </si>
  <si>
    <t>RBL Bank</t>
  </si>
  <si>
    <t>Punjab National Bank</t>
  </si>
  <si>
    <t>UCO Bank</t>
  </si>
  <si>
    <t>IDBI Bank</t>
  </si>
  <si>
    <t>J&amp;K Bank</t>
  </si>
  <si>
    <t>HDFC Bank</t>
  </si>
  <si>
    <t>ICICI Bank</t>
  </si>
  <si>
    <t>Central Bank Of India</t>
  </si>
  <si>
    <t>Indian Bank</t>
  </si>
  <si>
    <t>Canara Bank</t>
  </si>
  <si>
    <t>Indian Overseas Bank</t>
  </si>
  <si>
    <t>State Bank Of India</t>
  </si>
  <si>
    <t>Union Bank Of India</t>
  </si>
  <si>
    <t>S.No.</t>
  </si>
  <si>
    <t>PRIORITY/ NON-PRIORITY SECTOR ADVANCES AS ON 30.09.2021</t>
  </si>
  <si>
    <t>Capital Small Finance Bank</t>
  </si>
  <si>
    <t>(Amount in lacs)</t>
  </si>
  <si>
    <t>Bank of Baroda</t>
  </si>
  <si>
    <t xml:space="preserve"> </t>
  </si>
  <si>
    <t>Punjab State Cooperative Bank</t>
  </si>
  <si>
    <t xml:space="preserve">                                                                                                                                                    Annexure- 15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</si>
</sst>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0">
    <font>
      <sz val="14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4"/>
      <name val="Tahoma"/>
      <family val="2"/>
    </font>
    <font>
      <sz val="14"/>
      <name val="Times New Roman"/>
      <family val="1"/>
    </font>
    <font>
      <u/>
      <sz val="14"/>
      <color indexed="12"/>
      <name val="Times New Roman"/>
      <family val="1"/>
    </font>
    <font>
      <sz val="14"/>
      <color rgb="FFFF0000"/>
      <name val="Times New Roman"/>
      <family val="1"/>
    </font>
    <font>
      <sz val="2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sz val="14"/>
      <color theme="1"/>
      <name val="Times New Roman"/>
      <family val="1"/>
    </font>
    <font>
      <b/>
      <sz val="18"/>
      <color theme="1"/>
      <name val="Tahoma"/>
      <family val="2"/>
    </font>
    <font>
      <b/>
      <sz val="20"/>
      <color theme="1"/>
      <name val="Tahoma"/>
      <family val="2"/>
    </font>
    <font>
      <sz val="12"/>
      <color theme="1"/>
      <name val="Times New Roman"/>
      <family val="1"/>
    </font>
    <font>
      <b/>
      <sz val="25"/>
      <color theme="1"/>
      <name val="Tahoma"/>
      <family val="2"/>
    </font>
    <font>
      <b/>
      <sz val="15"/>
      <color theme="1"/>
      <name val="Rupee Foradian"/>
      <family val="2"/>
    </font>
    <font>
      <sz val="14"/>
      <color theme="1"/>
      <name val="Tahoma"/>
      <family val="2"/>
    </font>
    <font>
      <sz val="20"/>
      <color theme="1"/>
      <name val="Times New Roman"/>
      <family val="1"/>
    </font>
    <font>
      <sz val="20"/>
      <color theme="1"/>
      <name val="Tahoma"/>
      <family val="2"/>
    </font>
    <font>
      <b/>
      <sz val="14"/>
      <color theme="1"/>
      <name val="Times New Roman"/>
      <family val="1"/>
    </font>
    <font>
      <b/>
      <sz val="12"/>
      <color theme="1"/>
      <name val="Tahoma"/>
      <family val="2"/>
    </font>
    <font>
      <b/>
      <sz val="16"/>
      <color theme="1"/>
      <name val="Tahoma"/>
      <family val="2"/>
    </font>
    <font>
      <b/>
      <sz val="22"/>
      <color theme="1"/>
      <name val="Tahoma"/>
      <family val="2"/>
    </font>
    <font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2" fillId="0" borderId="0"/>
    <xf numFmtId="0" fontId="15" fillId="0" borderId="0" applyNumberFormat="0" applyBorder="0" applyProtection="0"/>
    <xf numFmtId="0" fontId="5" fillId="0" borderId="0"/>
    <xf numFmtId="0" fontId="14" fillId="0" borderId="0"/>
    <xf numFmtId="0" fontId="2" fillId="0" borderId="0"/>
    <xf numFmtId="44" fontId="2" fillId="0" borderId="0" applyFont="0" applyFill="0" applyBorder="0" applyAlignment="0" applyProtection="0"/>
    <xf numFmtId="0" fontId="11" fillId="0" borderId="0"/>
    <xf numFmtId="0" fontId="2" fillId="0" borderId="0"/>
    <xf numFmtId="0" fontId="5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8" fillId="0" borderId="0" xfId="0" applyFont="1" applyFill="1"/>
    <xf numFmtId="0" fontId="5" fillId="2" borderId="0" xfId="0" applyFont="1" applyFill="1"/>
    <xf numFmtId="0" fontId="9" fillId="2" borderId="0" xfId="0" applyFont="1" applyFill="1"/>
    <xf numFmtId="0" fontId="7" fillId="2" borderId="0" xfId="0" applyFont="1" applyFill="1"/>
    <xf numFmtId="0" fontId="16" fillId="2" borderId="0" xfId="0" applyFont="1" applyFill="1"/>
    <xf numFmtId="0" fontId="3" fillId="2" borderId="0" xfId="0" applyFont="1" applyFill="1"/>
    <xf numFmtId="0" fontId="19" fillId="3" borderId="0" xfId="0" applyFont="1" applyFill="1" applyBorder="1"/>
    <xf numFmtId="0" fontId="19" fillId="3" borderId="0" xfId="0" applyFont="1" applyFill="1"/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22" fillId="3" borderId="0" xfId="0" applyFont="1" applyFill="1"/>
    <xf numFmtId="0" fontId="10" fillId="3" borderId="28" xfId="0" applyFont="1" applyFill="1" applyBorder="1" applyAlignment="1">
      <alignment horizontal="left" vertical="center"/>
    </xf>
    <xf numFmtId="0" fontId="16" fillId="3" borderId="29" xfId="0" applyFont="1" applyFill="1" applyBorder="1" applyAlignment="1">
      <alignment vertical="center"/>
    </xf>
    <xf numFmtId="0" fontId="16" fillId="3" borderId="39" xfId="0" applyFont="1" applyFill="1" applyBorder="1" applyAlignment="1">
      <alignment vertical="center"/>
    </xf>
    <xf numFmtId="0" fontId="16" fillId="3" borderId="28" xfId="0" applyFont="1" applyFill="1" applyBorder="1" applyAlignment="1">
      <alignment vertical="center"/>
    </xf>
    <xf numFmtId="0" fontId="16" fillId="3" borderId="30" xfId="0" applyFont="1" applyFill="1" applyBorder="1" applyAlignment="1">
      <alignment vertical="center"/>
    </xf>
    <xf numFmtId="0" fontId="16" fillId="3" borderId="0" xfId="0" applyFont="1" applyFill="1"/>
    <xf numFmtId="0" fontId="7" fillId="3" borderId="0" xfId="0" applyFont="1" applyFill="1"/>
    <xf numFmtId="0" fontId="10" fillId="3" borderId="31" xfId="0" applyFont="1" applyFill="1" applyBorder="1" applyAlignment="1">
      <alignment horizontal="center" vertical="center"/>
    </xf>
    <xf numFmtId="1" fontId="27" fillId="3" borderId="32" xfId="0" applyNumberFormat="1" applyFont="1" applyFill="1" applyBorder="1" applyAlignment="1">
      <alignment vertical="center"/>
    </xf>
    <xf numFmtId="1" fontId="18" fillId="3" borderId="32" xfId="0" applyNumberFormat="1" applyFont="1" applyFill="1" applyBorder="1" applyAlignment="1">
      <alignment horizontal="right" vertical="center"/>
    </xf>
    <xf numFmtId="1" fontId="18" fillId="3" borderId="32" xfId="0" applyNumberFormat="1" applyFont="1" applyFill="1" applyBorder="1" applyAlignment="1">
      <alignment vertical="center"/>
    </xf>
    <xf numFmtId="1" fontId="18" fillId="3" borderId="32" xfId="1" applyNumberFormat="1" applyFont="1" applyFill="1" applyBorder="1" applyAlignment="1" applyProtection="1">
      <alignment vertical="center"/>
    </xf>
    <xf numFmtId="1" fontId="18" fillId="3" borderId="40" xfId="0" applyNumberFormat="1" applyFont="1" applyFill="1" applyBorder="1" applyAlignment="1">
      <alignment vertical="center"/>
    </xf>
    <xf numFmtId="1" fontId="18" fillId="3" borderId="31" xfId="1" applyNumberFormat="1" applyFont="1" applyFill="1" applyBorder="1" applyAlignment="1" applyProtection="1">
      <alignment vertical="center"/>
    </xf>
    <xf numFmtId="1" fontId="18" fillId="3" borderId="33" xfId="0" applyNumberFormat="1" applyFont="1" applyFill="1" applyBorder="1" applyAlignment="1">
      <alignment vertical="center"/>
    </xf>
    <xf numFmtId="0" fontId="10" fillId="3" borderId="11" xfId="0" applyFont="1" applyFill="1" applyBorder="1" applyAlignment="1">
      <alignment horizontal="center" vertical="center"/>
    </xf>
    <xf numFmtId="1" fontId="18" fillId="3" borderId="31" xfId="0" applyNumberFormat="1" applyFont="1" applyFill="1" applyBorder="1" applyAlignment="1">
      <alignment vertical="center"/>
    </xf>
    <xf numFmtId="1" fontId="18" fillId="3" borderId="33" xfId="1" applyNumberFormat="1" applyFont="1" applyFill="1" applyBorder="1" applyAlignment="1" applyProtection="1">
      <alignment vertical="center"/>
    </xf>
    <xf numFmtId="0" fontId="24" fillId="3" borderId="15" xfId="0" applyFont="1" applyFill="1" applyBorder="1" applyAlignment="1">
      <alignment horizontal="center" vertical="center"/>
    </xf>
    <xf numFmtId="1" fontId="18" fillId="3" borderId="26" xfId="0" applyNumberFormat="1" applyFont="1" applyFill="1" applyBorder="1" applyAlignment="1">
      <alignment vertical="center"/>
    </xf>
    <xf numFmtId="1" fontId="28" fillId="3" borderId="26" xfId="0" applyNumberFormat="1" applyFont="1" applyFill="1" applyBorder="1" applyAlignment="1">
      <alignment vertical="center"/>
    </xf>
    <xf numFmtId="1" fontId="28" fillId="3" borderId="25" xfId="0" applyNumberFormat="1" applyFont="1" applyFill="1" applyBorder="1" applyAlignment="1">
      <alignment vertical="center"/>
    </xf>
    <xf numFmtId="1" fontId="28" fillId="3" borderId="38" xfId="0" applyNumberFormat="1" applyFont="1" applyFill="1" applyBorder="1" applyAlignment="1">
      <alignment vertical="center"/>
    </xf>
    <xf numFmtId="1" fontId="28" fillId="3" borderId="16" xfId="0" applyNumberFormat="1" applyFont="1" applyFill="1" applyBorder="1" applyAlignment="1">
      <alignment vertical="center"/>
    </xf>
    <xf numFmtId="0" fontId="23" fillId="3" borderId="0" xfId="0" applyFont="1" applyFill="1"/>
    <xf numFmtId="1" fontId="18" fillId="3" borderId="31" xfId="0" applyNumberFormat="1" applyFont="1" applyFill="1" applyBorder="1" applyAlignment="1">
      <alignment horizontal="right" vertical="center"/>
    </xf>
    <xf numFmtId="1" fontId="18" fillId="3" borderId="33" xfId="0" applyNumberFormat="1" applyFont="1" applyFill="1" applyBorder="1" applyAlignment="1">
      <alignment horizontal="right" vertical="center"/>
    </xf>
    <xf numFmtId="0" fontId="10" fillId="3" borderId="13" xfId="0" applyFont="1" applyFill="1" applyBorder="1" applyAlignment="1">
      <alignment horizontal="center" vertical="center"/>
    </xf>
    <xf numFmtId="1" fontId="18" fillId="3" borderId="16" xfId="0" applyNumberFormat="1" applyFont="1" applyFill="1" applyBorder="1" applyAlignment="1">
      <alignment vertical="center"/>
    </xf>
    <xf numFmtId="0" fontId="25" fillId="3" borderId="0" xfId="0" applyFont="1" applyFill="1"/>
    <xf numFmtId="1" fontId="18" fillId="3" borderId="25" xfId="0" applyNumberFormat="1" applyFont="1" applyFill="1" applyBorder="1" applyAlignment="1">
      <alignment vertical="center"/>
    </xf>
    <xf numFmtId="1" fontId="18" fillId="3" borderId="15" xfId="0" applyNumberFormat="1" applyFont="1" applyFill="1" applyBorder="1" applyAlignment="1">
      <alignment vertical="center"/>
    </xf>
    <xf numFmtId="1" fontId="18" fillId="3" borderId="34" xfId="0" applyNumberFormat="1" applyFont="1" applyFill="1" applyBorder="1" applyAlignment="1">
      <alignment horizontal="right" vertical="center"/>
    </xf>
    <xf numFmtId="1" fontId="18" fillId="3" borderId="34" xfId="0" applyNumberFormat="1" applyFont="1" applyFill="1" applyBorder="1" applyAlignment="1">
      <alignment vertical="center"/>
    </xf>
    <xf numFmtId="1" fontId="18" fillId="3" borderId="13" xfId="0" applyNumberFormat="1" applyFont="1" applyFill="1" applyBorder="1" applyAlignment="1">
      <alignment vertical="center"/>
    </xf>
    <xf numFmtId="1" fontId="18" fillId="3" borderId="14" xfId="0" applyNumberFormat="1" applyFont="1" applyFill="1" applyBorder="1" applyAlignment="1">
      <alignment vertical="center"/>
    </xf>
    <xf numFmtId="1" fontId="18" fillId="3" borderId="38" xfId="0" applyNumberFormat="1" applyFont="1" applyFill="1" applyBorder="1" applyAlignment="1">
      <alignment vertical="center"/>
    </xf>
    <xf numFmtId="0" fontId="22" fillId="3" borderId="35" xfId="0" applyFont="1" applyFill="1" applyBorder="1" applyAlignment="1">
      <alignment horizontal="center" vertical="center"/>
    </xf>
    <xf numFmtId="1" fontId="10" fillId="3" borderId="36" xfId="0" applyNumberFormat="1" applyFont="1" applyFill="1" applyBorder="1" applyAlignment="1">
      <alignment vertical="center"/>
    </xf>
    <xf numFmtId="1" fontId="10" fillId="3" borderId="36" xfId="1" applyNumberFormat="1" applyFont="1" applyFill="1" applyBorder="1" applyAlignment="1" applyProtection="1">
      <alignment vertical="center"/>
    </xf>
    <xf numFmtId="1" fontId="17" fillId="3" borderId="40" xfId="0" applyNumberFormat="1" applyFont="1" applyFill="1" applyBorder="1" applyAlignment="1">
      <alignment vertical="center"/>
    </xf>
    <xf numFmtId="1" fontId="10" fillId="3" borderId="35" xfId="1" applyNumberFormat="1" applyFont="1" applyFill="1" applyBorder="1" applyAlignment="1" applyProtection="1">
      <alignment vertical="center"/>
    </xf>
    <xf numFmtId="1" fontId="10" fillId="3" borderId="37" xfId="0" applyNumberFormat="1" applyFont="1" applyFill="1" applyBorder="1" applyAlignment="1">
      <alignment vertical="center"/>
    </xf>
    <xf numFmtId="0" fontId="24" fillId="3" borderId="35" xfId="0" applyFont="1" applyFill="1" applyBorder="1" applyAlignment="1">
      <alignment horizontal="center" vertical="center"/>
    </xf>
    <xf numFmtId="1" fontId="18" fillId="3" borderId="36" xfId="1" applyNumberFormat="1" applyFont="1" applyFill="1" applyBorder="1" applyAlignment="1" applyProtection="1">
      <alignment vertical="center"/>
    </xf>
    <xf numFmtId="1" fontId="18" fillId="3" borderId="35" xfId="1" applyNumberFormat="1" applyFont="1" applyFill="1" applyBorder="1" applyAlignment="1" applyProtection="1">
      <alignment vertical="center"/>
    </xf>
    <xf numFmtId="1" fontId="18" fillId="3" borderId="37" xfId="0" applyNumberFormat="1" applyFont="1" applyFill="1" applyBorder="1" applyAlignment="1">
      <alignment vertical="center"/>
    </xf>
    <xf numFmtId="1" fontId="28" fillId="3" borderId="15" xfId="0" applyNumberFormat="1" applyFont="1" applyFill="1" applyBorder="1" applyAlignment="1">
      <alignment vertical="center"/>
    </xf>
    <xf numFmtId="0" fontId="2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6" fillId="3" borderId="0" xfId="0" applyFont="1" applyFill="1" applyAlignment="1">
      <alignment horizontal="center"/>
    </xf>
    <xf numFmtId="1" fontId="16" fillId="3" borderId="0" xfId="0" applyNumberFormat="1" applyFont="1" applyFill="1"/>
    <xf numFmtId="0" fontId="10" fillId="3" borderId="35" xfId="0" applyFont="1" applyFill="1" applyBorder="1" applyAlignment="1">
      <alignment horizontal="left" vertical="center"/>
    </xf>
    <xf numFmtId="1" fontId="27" fillId="3" borderId="26" xfId="0" applyNumberFormat="1" applyFont="1" applyFill="1" applyBorder="1" applyAlignment="1">
      <alignment vertical="center"/>
    </xf>
    <xf numFmtId="1" fontId="18" fillId="3" borderId="26" xfId="0" applyNumberFormat="1" applyFont="1" applyFill="1" applyBorder="1" applyAlignment="1">
      <alignment horizontal="right" vertical="center"/>
    </xf>
    <xf numFmtId="0" fontId="18" fillId="3" borderId="15" xfId="0" applyNumberFormat="1" applyFont="1" applyFill="1" applyBorder="1" applyAlignment="1">
      <alignment horizontal="right" vertical="center"/>
    </xf>
    <xf numFmtId="0" fontId="26" fillId="3" borderId="9" xfId="0" applyFont="1" applyFill="1" applyBorder="1" applyAlignment="1">
      <alignment horizontal="right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1" fontId="10" fillId="3" borderId="25" xfId="0" applyNumberFormat="1" applyFont="1" applyFill="1" applyBorder="1" applyAlignment="1">
      <alignment horizontal="left" vertical="center"/>
    </xf>
    <xf numFmtId="1" fontId="10" fillId="3" borderId="2" xfId="0" applyNumberFormat="1" applyFont="1" applyFill="1" applyBorder="1" applyAlignment="1">
      <alignment horizontal="left" vertical="center"/>
    </xf>
    <xf numFmtId="1" fontId="10" fillId="3" borderId="27" xfId="0" applyNumberFormat="1" applyFont="1" applyFill="1" applyBorder="1" applyAlignment="1">
      <alignment horizontal="left" vertical="center"/>
    </xf>
    <xf numFmtId="1" fontId="18" fillId="3" borderId="36" xfId="0" applyNumberFormat="1" applyFont="1" applyFill="1" applyBorder="1" applyAlignment="1">
      <alignment horizontal="left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27" fillId="3" borderId="29" xfId="0" applyFont="1" applyFill="1" applyBorder="1" applyAlignment="1">
      <alignment horizontal="left" vertical="center"/>
    </xf>
    <xf numFmtId="0" fontId="10" fillId="3" borderId="26" xfId="0" applyFont="1" applyFill="1" applyBorder="1" applyAlignment="1">
      <alignment horizontal="center" vertical="center"/>
    </xf>
    <xf numFmtId="1" fontId="27" fillId="3" borderId="42" xfId="0" applyNumberFormat="1" applyFont="1" applyFill="1" applyBorder="1" applyAlignment="1">
      <alignment horizontal="left" vertical="center"/>
    </xf>
    <xf numFmtId="1" fontId="27" fillId="3" borderId="43" xfId="0" applyNumberFormat="1" applyFont="1" applyFill="1" applyBorder="1" applyAlignment="1">
      <alignment horizontal="left" vertical="center"/>
    </xf>
    <xf numFmtId="0" fontId="29" fillId="3" borderId="43" xfId="0" applyFont="1" applyFill="1" applyBorder="1" applyAlignment="1">
      <alignment vertical="center"/>
    </xf>
    <xf numFmtId="0" fontId="29" fillId="3" borderId="44" xfId="0" applyFont="1" applyFill="1" applyBorder="1" applyAlignment="1">
      <alignment vertical="center"/>
    </xf>
    <xf numFmtId="1" fontId="27" fillId="3" borderId="8" xfId="0" applyNumberFormat="1" applyFont="1" applyFill="1" applyBorder="1" applyAlignment="1">
      <alignment horizontal="left" vertical="center"/>
    </xf>
    <xf numFmtId="1" fontId="27" fillId="3" borderId="9" xfId="0" applyNumberFormat="1" applyFont="1" applyFill="1" applyBorder="1" applyAlignment="1">
      <alignment horizontal="left" vertical="center"/>
    </xf>
    <xf numFmtId="1" fontId="27" fillId="3" borderId="10" xfId="0" applyNumberFormat="1" applyFont="1" applyFill="1" applyBorder="1" applyAlignment="1">
      <alignment horizontal="left" vertical="center"/>
    </xf>
    <xf numFmtId="17" fontId="17" fillId="3" borderId="0" xfId="0" applyNumberFormat="1" applyFont="1" applyFill="1" applyBorder="1" applyAlignment="1">
      <alignment horizontal="right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right" vertical="center"/>
    </xf>
    <xf numFmtId="0" fontId="21" fillId="3" borderId="2" xfId="0" applyFont="1" applyFill="1" applyBorder="1" applyAlignment="1">
      <alignment horizontal="right" vertical="center"/>
    </xf>
    <xf numFmtId="0" fontId="21" fillId="3" borderId="3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10" fillId="3" borderId="20" xfId="0" applyFont="1" applyFill="1" applyBorder="1" applyAlignment="1">
      <alignment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</cellXfs>
  <cellStyles count="36">
    <cellStyle name="Currency 2" xfId="8"/>
    <cellStyle name="Currency 2 2" xfId="19"/>
    <cellStyle name="Excel Built-in Normal" xfId="2"/>
    <cellStyle name="Excel Built-in Normal 1" xfId="3"/>
    <cellStyle name="Excel Built-in Normal 2" xfId="4"/>
    <cellStyle name="Hyperlink" xfId="1" builtinId="8"/>
    <cellStyle name="Normal" xfId="0" builtinId="0"/>
    <cellStyle name="Normal 11" xfId="20"/>
    <cellStyle name="Normal 12" xfId="21"/>
    <cellStyle name="Normal 13" xfId="22"/>
    <cellStyle name="Normal 14" xfId="23"/>
    <cellStyle name="Normal 2" xfId="5"/>
    <cellStyle name="Normal 2 2" xfId="13"/>
    <cellStyle name="Normal 2 2 2" xfId="18"/>
    <cellStyle name="Normal 2 4" xfId="24"/>
    <cellStyle name="Normal 23" xfId="25"/>
    <cellStyle name="Normal 26" xfId="26"/>
    <cellStyle name="Normal 3" xfId="7"/>
    <cellStyle name="Normal 3 2" xfId="9"/>
    <cellStyle name="Normal 3 3" xfId="27"/>
    <cellStyle name="Normal 3 5" xfId="28"/>
    <cellStyle name="Normal 30" xfId="29"/>
    <cellStyle name="Normal 4" xfId="10"/>
    <cellStyle name="Normal 4 2" xfId="30"/>
    <cellStyle name="Normal 5" xfId="11"/>
    <cellStyle name="Normal 6" xfId="12"/>
    <cellStyle name="Normal 6 2" xfId="16"/>
    <cellStyle name="Normal 6 3" xfId="31"/>
    <cellStyle name="Normal 7" xfId="14"/>
    <cellStyle name="Normal 7 2" xfId="32"/>
    <cellStyle name="Normal 8" xfId="15"/>
    <cellStyle name="Normal 8 2" xfId="33"/>
    <cellStyle name="Normal 9" xfId="17"/>
    <cellStyle name="Normal 9 2" xfId="34"/>
    <cellStyle name="Percent 2" xfId="35"/>
    <cellStyle name="TableStyleLigh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tabSelected="1" view="pageBreakPreview" topLeftCell="A28" zoomScale="40" zoomScaleSheetLayoutView="40" workbookViewId="0">
      <selection activeCell="Y12" sqref="Y12"/>
    </sheetView>
  </sheetViews>
  <sheetFormatPr defaultColWidth="8.90625" defaultRowHeight="18"/>
  <cols>
    <col min="1" max="1" width="6.6328125" style="27" customWidth="1"/>
    <col min="2" max="2" width="7.7265625" style="72" customWidth="1"/>
    <col min="3" max="3" width="46.54296875" style="27" customWidth="1"/>
    <col min="4" max="5" width="20" style="27" customWidth="1"/>
    <col min="6" max="6" width="22.453125" style="27" customWidth="1"/>
    <col min="7" max="7" width="21.6328125" style="27" customWidth="1"/>
    <col min="8" max="8" width="19.36328125" style="27" customWidth="1"/>
    <col min="9" max="9" width="20.26953125" style="27" customWidth="1"/>
    <col min="10" max="10" width="19.453125" style="27" customWidth="1"/>
    <col min="11" max="11" width="21.26953125" style="27" customWidth="1"/>
    <col min="12" max="12" width="18.1796875" style="27" customWidth="1"/>
    <col min="13" max="13" width="22.08984375" style="27" customWidth="1"/>
    <col min="14" max="14" width="15.7265625" style="27" customWidth="1"/>
    <col min="15" max="15" width="21.81640625" style="27" customWidth="1"/>
    <col min="16" max="16" width="13.36328125" style="27" customWidth="1"/>
    <col min="17" max="17" width="15.36328125" style="27" customWidth="1"/>
    <col min="18" max="18" width="18.453125" style="27" customWidth="1"/>
    <col min="19" max="19" width="19.90625" style="27" customWidth="1"/>
    <col min="20" max="21" width="8.90625" style="27"/>
    <col min="22" max="16384" width="8.90625" style="4"/>
  </cols>
  <sheetData>
    <row r="1" spans="1:21" s="1" customFormat="1" ht="29.25" customHeight="1" thickBot="1">
      <c r="A1" s="11"/>
      <c r="B1" s="96" t="s">
        <v>60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11"/>
      <c r="S1" s="11"/>
      <c r="T1" s="11"/>
      <c r="U1" s="11"/>
    </row>
    <row r="2" spans="1:21" s="2" customFormat="1" ht="40.200000000000003" customHeight="1" thickBot="1">
      <c r="A2" s="12"/>
      <c r="B2" s="97" t="s">
        <v>54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9"/>
      <c r="T2" s="12"/>
      <c r="U2" s="12"/>
    </row>
    <row r="3" spans="1:21" s="2" customFormat="1" ht="24" customHeight="1" thickBot="1">
      <c r="A3" s="12"/>
      <c r="B3" s="100" t="s">
        <v>56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2"/>
      <c r="T3" s="12"/>
      <c r="U3" s="12"/>
    </row>
    <row r="4" spans="1:21" s="2" customFormat="1" ht="45" customHeight="1" thickBot="1">
      <c r="A4" s="12"/>
      <c r="B4" s="103" t="s">
        <v>53</v>
      </c>
      <c r="C4" s="106" t="s">
        <v>0</v>
      </c>
      <c r="D4" s="111" t="s">
        <v>1</v>
      </c>
      <c r="E4" s="112"/>
      <c r="F4" s="111" t="s">
        <v>2</v>
      </c>
      <c r="G4" s="112"/>
      <c r="H4" s="109" t="s">
        <v>3</v>
      </c>
      <c r="I4" s="110"/>
      <c r="J4" s="110"/>
      <c r="K4" s="110"/>
      <c r="L4" s="110"/>
      <c r="M4" s="110"/>
      <c r="N4" s="110"/>
      <c r="O4" s="110"/>
      <c r="P4" s="110"/>
      <c r="Q4" s="110"/>
      <c r="R4" s="111" t="s">
        <v>4</v>
      </c>
      <c r="S4" s="112"/>
      <c r="T4" s="12"/>
      <c r="U4" s="12"/>
    </row>
    <row r="5" spans="1:21" s="2" customFormat="1" ht="58.8" customHeight="1" thickBot="1">
      <c r="A5" s="12"/>
      <c r="B5" s="104"/>
      <c r="C5" s="107"/>
      <c r="D5" s="117"/>
      <c r="E5" s="118"/>
      <c r="F5" s="117"/>
      <c r="G5" s="118"/>
      <c r="H5" s="115" t="s">
        <v>5</v>
      </c>
      <c r="I5" s="116"/>
      <c r="J5" s="115" t="s">
        <v>6</v>
      </c>
      <c r="K5" s="116"/>
      <c r="L5" s="79" t="s">
        <v>7</v>
      </c>
      <c r="M5" s="80"/>
      <c r="N5" s="115" t="s">
        <v>8</v>
      </c>
      <c r="O5" s="116"/>
      <c r="P5" s="79" t="s">
        <v>9</v>
      </c>
      <c r="Q5" s="86"/>
      <c r="R5" s="113"/>
      <c r="S5" s="114"/>
      <c r="T5" s="12"/>
      <c r="U5" s="12"/>
    </row>
    <row r="6" spans="1:21" s="2" customFormat="1" ht="27" customHeight="1" thickBot="1">
      <c r="A6" s="12"/>
      <c r="B6" s="105"/>
      <c r="C6" s="108"/>
      <c r="D6" s="13" t="s">
        <v>10</v>
      </c>
      <c r="E6" s="14" t="s">
        <v>11</v>
      </c>
      <c r="F6" s="13" t="s">
        <v>10</v>
      </c>
      <c r="G6" s="14" t="s">
        <v>11</v>
      </c>
      <c r="H6" s="15" t="s">
        <v>10</v>
      </c>
      <c r="I6" s="15" t="s">
        <v>11</v>
      </c>
      <c r="J6" s="13" t="s">
        <v>10</v>
      </c>
      <c r="K6" s="14" t="s">
        <v>11</v>
      </c>
      <c r="L6" s="16" t="s">
        <v>10</v>
      </c>
      <c r="M6" s="17" t="s">
        <v>11</v>
      </c>
      <c r="N6" s="13" t="s">
        <v>10</v>
      </c>
      <c r="O6" s="14" t="s">
        <v>11</v>
      </c>
      <c r="P6" s="16" t="s">
        <v>10</v>
      </c>
      <c r="Q6" s="17" t="s">
        <v>11</v>
      </c>
      <c r="R6" s="18" t="s">
        <v>10</v>
      </c>
      <c r="S6" s="19" t="s">
        <v>11</v>
      </c>
      <c r="T6" s="12"/>
      <c r="U6" s="12"/>
    </row>
    <row r="7" spans="1:21" s="3" customFormat="1" ht="24.9" customHeight="1" thickBot="1">
      <c r="A7" s="21"/>
      <c r="B7" s="13"/>
      <c r="C7" s="20"/>
      <c r="D7" s="20"/>
      <c r="E7" s="20"/>
      <c r="F7" s="20"/>
      <c r="G7" s="20"/>
      <c r="H7" s="88">
        <v>3</v>
      </c>
      <c r="I7" s="88"/>
      <c r="J7" s="79">
        <v>4</v>
      </c>
      <c r="K7" s="80"/>
      <c r="L7" s="85">
        <v>5</v>
      </c>
      <c r="M7" s="86"/>
      <c r="N7" s="79">
        <v>6</v>
      </c>
      <c r="O7" s="80"/>
      <c r="P7" s="85">
        <v>7</v>
      </c>
      <c r="Q7" s="86"/>
      <c r="R7" s="79">
        <v>8</v>
      </c>
      <c r="S7" s="80"/>
      <c r="T7" s="21"/>
      <c r="U7" s="21"/>
    </row>
    <row r="8" spans="1:21" ht="44.4" customHeight="1">
      <c r="B8" s="22" t="s">
        <v>12</v>
      </c>
      <c r="C8" s="87" t="s">
        <v>13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23"/>
      <c r="Q8" s="24"/>
      <c r="R8" s="25"/>
      <c r="S8" s="26"/>
    </row>
    <row r="9" spans="1:21" s="8" customFormat="1" ht="40.799999999999997" customHeight="1">
      <c r="A9" s="28" t="s">
        <v>58</v>
      </c>
      <c r="B9" s="29">
        <v>1</v>
      </c>
      <c r="C9" s="30" t="s">
        <v>41</v>
      </c>
      <c r="D9" s="31">
        <f>F9+R9</f>
        <v>596478</v>
      </c>
      <c r="E9" s="31">
        <f>G9+S9</f>
        <v>4483896.5871102978</v>
      </c>
      <c r="F9" s="31">
        <f>H9+L9+N9+P9</f>
        <v>453660</v>
      </c>
      <c r="G9" s="31">
        <f>I9+M9+O9+Q9</f>
        <v>2461126.8349749986</v>
      </c>
      <c r="H9" s="32">
        <v>327761</v>
      </c>
      <c r="I9" s="32">
        <v>1433032.2573080985</v>
      </c>
      <c r="J9" s="32">
        <v>113545</v>
      </c>
      <c r="K9" s="32">
        <v>308849.79642959998</v>
      </c>
      <c r="L9" s="32">
        <v>124240</v>
      </c>
      <c r="M9" s="32">
        <v>1027553.1706153002</v>
      </c>
      <c r="N9" s="32">
        <v>1659</v>
      </c>
      <c r="O9" s="32">
        <v>541.40705160000016</v>
      </c>
      <c r="P9" s="33">
        <v>0</v>
      </c>
      <c r="Q9" s="34">
        <v>0</v>
      </c>
      <c r="R9" s="35">
        <v>142818</v>
      </c>
      <c r="S9" s="36">
        <v>2022769.7521352994</v>
      </c>
      <c r="T9" s="27"/>
      <c r="U9" s="27"/>
    </row>
    <row r="10" spans="1:21" s="9" customFormat="1" ht="40.799999999999997" customHeight="1">
      <c r="A10" s="27"/>
      <c r="B10" s="29">
        <v>2</v>
      </c>
      <c r="C10" s="30" t="s">
        <v>14</v>
      </c>
      <c r="D10" s="31">
        <f t="shared" ref="D10:D21" si="0">F10+R10</f>
        <v>283919</v>
      </c>
      <c r="E10" s="31">
        <f t="shared" ref="E10:E21" si="1">G10+S10</f>
        <v>1233718.21123</v>
      </c>
      <c r="F10" s="31">
        <f t="shared" ref="F10:F21" si="2">H10+L10+N10+P10</f>
        <v>246651</v>
      </c>
      <c r="G10" s="31">
        <f t="shared" ref="G10:G21" si="3">I10+M10+O10+Q10</f>
        <v>998932.04850999999</v>
      </c>
      <c r="H10" s="32">
        <v>174335</v>
      </c>
      <c r="I10" s="32">
        <v>623976.92021000001</v>
      </c>
      <c r="J10" s="32">
        <v>141896</v>
      </c>
      <c r="K10" s="32">
        <v>435100.46130999998</v>
      </c>
      <c r="L10" s="32">
        <v>50827</v>
      </c>
      <c r="M10" s="32">
        <v>260116.72808999999</v>
      </c>
      <c r="N10" s="32">
        <v>21489</v>
      </c>
      <c r="O10" s="32">
        <v>114838.40021000001</v>
      </c>
      <c r="P10" s="33">
        <v>0</v>
      </c>
      <c r="Q10" s="34">
        <v>0</v>
      </c>
      <c r="R10" s="35">
        <v>37268</v>
      </c>
      <c r="S10" s="36">
        <v>234786.16271999999</v>
      </c>
      <c r="T10" s="27"/>
      <c r="U10" s="27"/>
    </row>
    <row r="11" spans="1:21" s="6" customFormat="1" ht="40.799999999999997" customHeight="1">
      <c r="A11" s="27"/>
      <c r="B11" s="29">
        <v>3</v>
      </c>
      <c r="C11" s="30" t="s">
        <v>42</v>
      </c>
      <c r="D11" s="31">
        <f t="shared" si="0"/>
        <v>121261.52599904244</v>
      </c>
      <c r="E11" s="31">
        <f t="shared" si="1"/>
        <v>494221.34202668333</v>
      </c>
      <c r="F11" s="31">
        <f t="shared" si="2"/>
        <v>108953.52599904244</v>
      </c>
      <c r="G11" s="31">
        <f t="shared" si="3"/>
        <v>411901.34202668333</v>
      </c>
      <c r="H11" s="32">
        <v>54167</v>
      </c>
      <c r="I11" s="32">
        <v>127334</v>
      </c>
      <c r="J11" s="32">
        <v>29676</v>
      </c>
      <c r="K11" s="32">
        <v>69936</v>
      </c>
      <c r="L11" s="32">
        <v>39774.525999042438</v>
      </c>
      <c r="M11" s="32">
        <v>141383.34202668333</v>
      </c>
      <c r="N11" s="32">
        <v>14962</v>
      </c>
      <c r="O11" s="32">
        <v>138068</v>
      </c>
      <c r="P11" s="33">
        <v>50</v>
      </c>
      <c r="Q11" s="34">
        <v>5116</v>
      </c>
      <c r="R11" s="35">
        <v>12308</v>
      </c>
      <c r="S11" s="36">
        <v>82320</v>
      </c>
      <c r="T11" s="27"/>
      <c r="U11" s="27"/>
    </row>
    <row r="12" spans="1:21" s="9" customFormat="1" ht="40.799999999999997" customHeight="1">
      <c r="A12" s="27"/>
      <c r="B12" s="37">
        <v>4</v>
      </c>
      <c r="C12" s="30" t="s">
        <v>57</v>
      </c>
      <c r="D12" s="31">
        <f t="shared" si="0"/>
        <v>100277.00000000001</v>
      </c>
      <c r="E12" s="31">
        <f t="shared" si="1"/>
        <v>550493.48661799077</v>
      </c>
      <c r="F12" s="31">
        <f t="shared" si="2"/>
        <v>73786.830000000016</v>
      </c>
      <c r="G12" s="31">
        <f t="shared" si="3"/>
        <v>320254.48661799083</v>
      </c>
      <c r="H12" s="32">
        <v>34669.830000000009</v>
      </c>
      <c r="I12" s="32">
        <v>132175.04715849084</v>
      </c>
      <c r="J12" s="32">
        <v>22535.389500000005</v>
      </c>
      <c r="K12" s="32">
        <v>85913.780653019028</v>
      </c>
      <c r="L12" s="32">
        <v>19290</v>
      </c>
      <c r="M12" s="32">
        <v>136448.42822219999</v>
      </c>
      <c r="N12" s="32">
        <v>18937</v>
      </c>
      <c r="O12" s="32">
        <v>48445.741833</v>
      </c>
      <c r="P12" s="33">
        <v>890</v>
      </c>
      <c r="Q12" s="34">
        <v>3185.2694043000001</v>
      </c>
      <c r="R12" s="38">
        <v>26490.169999999995</v>
      </c>
      <c r="S12" s="36">
        <v>230239</v>
      </c>
      <c r="T12" s="27"/>
      <c r="U12" s="27"/>
    </row>
    <row r="13" spans="1:21" s="6" customFormat="1" ht="40.799999999999997" customHeight="1">
      <c r="A13" s="27"/>
      <c r="B13" s="29">
        <v>5</v>
      </c>
      <c r="C13" s="30" t="s">
        <v>15</v>
      </c>
      <c r="D13" s="31">
        <f t="shared" si="0"/>
        <v>114225</v>
      </c>
      <c r="E13" s="31">
        <f t="shared" si="1"/>
        <v>716008.368701</v>
      </c>
      <c r="F13" s="31">
        <f>H13+L13+N13+P13</f>
        <v>89258</v>
      </c>
      <c r="G13" s="31">
        <f>I13+M13+O13+Q13</f>
        <v>441029.79670100007</v>
      </c>
      <c r="H13" s="31">
        <v>63013</v>
      </c>
      <c r="I13" s="31">
        <v>254459.97412109998</v>
      </c>
      <c r="J13" s="31">
        <v>44578</v>
      </c>
      <c r="K13" s="31">
        <v>134861.18615990001</v>
      </c>
      <c r="L13" s="31">
        <v>26245</v>
      </c>
      <c r="M13" s="31">
        <v>149567.36000000002</v>
      </c>
      <c r="N13" s="32">
        <v>0</v>
      </c>
      <c r="O13" s="32">
        <v>31626.047520800003</v>
      </c>
      <c r="P13" s="33">
        <v>0</v>
      </c>
      <c r="Q13" s="34">
        <v>5376.4150590999998</v>
      </c>
      <c r="R13" s="35">
        <v>24967</v>
      </c>
      <c r="S13" s="36">
        <v>274978.57199999999</v>
      </c>
      <c r="T13" s="27"/>
      <c r="U13" s="27"/>
    </row>
    <row r="14" spans="1:21" s="9" customFormat="1" ht="40.799999999999997" customHeight="1">
      <c r="A14" s="27"/>
      <c r="B14" s="29">
        <v>6</v>
      </c>
      <c r="C14" s="30" t="s">
        <v>16</v>
      </c>
      <c r="D14" s="31">
        <f t="shared" si="0"/>
        <v>10982</v>
      </c>
      <c r="E14" s="31">
        <f t="shared" si="1"/>
        <v>70784.85762309999</v>
      </c>
      <c r="F14" s="31">
        <f t="shared" si="2"/>
        <v>4368</v>
      </c>
      <c r="G14" s="31">
        <f t="shared" si="3"/>
        <v>28197.339999999993</v>
      </c>
      <c r="H14" s="31">
        <v>753</v>
      </c>
      <c r="I14" s="31">
        <v>3590.6200000000003</v>
      </c>
      <c r="J14" s="31">
        <v>469</v>
      </c>
      <c r="K14" s="31">
        <v>1995.2360000000003</v>
      </c>
      <c r="L14" s="31">
        <v>3615</v>
      </c>
      <c r="M14" s="31">
        <v>24606.719999999994</v>
      </c>
      <c r="N14" s="32">
        <v>0</v>
      </c>
      <c r="O14" s="32">
        <v>0</v>
      </c>
      <c r="P14" s="33">
        <v>0</v>
      </c>
      <c r="Q14" s="34">
        <v>0</v>
      </c>
      <c r="R14" s="35">
        <v>6614</v>
      </c>
      <c r="S14" s="36">
        <v>42587.5176231</v>
      </c>
      <c r="T14" s="27"/>
      <c r="U14" s="27"/>
    </row>
    <row r="15" spans="1:21" s="9" customFormat="1" ht="40.799999999999997" customHeight="1">
      <c r="A15" s="27"/>
      <c r="B15" s="29">
        <v>7</v>
      </c>
      <c r="C15" s="30" t="s">
        <v>49</v>
      </c>
      <c r="D15" s="31">
        <f t="shared" si="0"/>
        <v>171395</v>
      </c>
      <c r="E15" s="31">
        <f t="shared" si="1"/>
        <v>894915.34502709995</v>
      </c>
      <c r="F15" s="31">
        <f>H15+L15+N15+P15</f>
        <v>136237</v>
      </c>
      <c r="G15" s="31">
        <f t="shared" si="3"/>
        <v>688913.34502709995</v>
      </c>
      <c r="H15" s="32">
        <v>75781</v>
      </c>
      <c r="I15" s="32">
        <v>345028.19536700001</v>
      </c>
      <c r="J15" s="32">
        <v>0</v>
      </c>
      <c r="K15" s="32">
        <v>0</v>
      </c>
      <c r="L15" s="31">
        <v>48125</v>
      </c>
      <c r="M15" s="31">
        <v>253973.82999999996</v>
      </c>
      <c r="N15" s="31">
        <v>12331</v>
      </c>
      <c r="O15" s="31">
        <v>89911.319660100009</v>
      </c>
      <c r="P15" s="33">
        <v>0</v>
      </c>
      <c r="Q15" s="34">
        <v>0</v>
      </c>
      <c r="R15" s="35">
        <v>35158</v>
      </c>
      <c r="S15" s="39">
        <v>206002</v>
      </c>
      <c r="T15" s="27"/>
      <c r="U15" s="27"/>
    </row>
    <row r="16" spans="1:21" s="9" customFormat="1" ht="40.799999999999997" customHeight="1">
      <c r="A16" s="27"/>
      <c r="B16" s="29">
        <v>8</v>
      </c>
      <c r="C16" s="30" t="s">
        <v>47</v>
      </c>
      <c r="D16" s="31">
        <f t="shared" si="0"/>
        <v>75517</v>
      </c>
      <c r="E16" s="31">
        <f t="shared" si="1"/>
        <v>418566.54321030003</v>
      </c>
      <c r="F16" s="31">
        <f t="shared" si="2"/>
        <v>60001</v>
      </c>
      <c r="G16" s="31">
        <f t="shared" si="3"/>
        <v>233863.32977300009</v>
      </c>
      <c r="H16" s="32">
        <v>24511</v>
      </c>
      <c r="I16" s="32">
        <v>95866.89</v>
      </c>
      <c r="J16" s="32">
        <v>8497</v>
      </c>
      <c r="K16" s="32">
        <v>25210.615577699999</v>
      </c>
      <c r="L16" s="32">
        <v>22548</v>
      </c>
      <c r="M16" s="32">
        <v>111282.59807800001</v>
      </c>
      <c r="N16" s="32">
        <v>12942</v>
      </c>
      <c r="O16" s="32">
        <v>26713.841695000054</v>
      </c>
      <c r="P16" s="33">
        <v>0</v>
      </c>
      <c r="Q16" s="34">
        <v>0</v>
      </c>
      <c r="R16" s="35">
        <v>15516</v>
      </c>
      <c r="S16" s="39">
        <v>184703.21343729997</v>
      </c>
      <c r="T16" s="27"/>
      <c r="U16" s="27"/>
    </row>
    <row r="17" spans="1:21" s="6" customFormat="1" ht="40.799999999999997" customHeight="1">
      <c r="A17" s="27"/>
      <c r="B17" s="29">
        <v>9</v>
      </c>
      <c r="C17" s="30" t="s">
        <v>48</v>
      </c>
      <c r="D17" s="31">
        <f t="shared" si="0"/>
        <v>54853</v>
      </c>
      <c r="E17" s="31">
        <f t="shared" si="1"/>
        <v>769314.46</v>
      </c>
      <c r="F17" s="31">
        <f t="shared" si="2"/>
        <v>42931</v>
      </c>
      <c r="G17" s="31">
        <f t="shared" si="3"/>
        <v>399517.67</v>
      </c>
      <c r="H17" s="32">
        <v>18591</v>
      </c>
      <c r="I17" s="32">
        <v>147076.43</v>
      </c>
      <c r="J17" s="32">
        <v>12113</v>
      </c>
      <c r="K17" s="32">
        <v>81140.77</v>
      </c>
      <c r="L17" s="31">
        <v>17954</v>
      </c>
      <c r="M17" s="32">
        <v>152694.01</v>
      </c>
      <c r="N17" s="32">
        <v>6386</v>
      </c>
      <c r="O17" s="32">
        <v>99747.23</v>
      </c>
      <c r="P17" s="33">
        <v>0</v>
      </c>
      <c r="Q17" s="34">
        <v>0</v>
      </c>
      <c r="R17" s="35">
        <v>11922</v>
      </c>
      <c r="S17" s="36">
        <v>369796.79</v>
      </c>
      <c r="T17" s="27"/>
      <c r="U17" s="27"/>
    </row>
    <row r="18" spans="1:21" s="9" customFormat="1" ht="40.799999999999997" customHeight="1">
      <c r="A18" s="27"/>
      <c r="B18" s="29">
        <v>10</v>
      </c>
      <c r="C18" s="30" t="s">
        <v>50</v>
      </c>
      <c r="D18" s="31">
        <f t="shared" si="0"/>
        <v>50885</v>
      </c>
      <c r="E18" s="31">
        <f t="shared" si="1"/>
        <v>652494.75119999994</v>
      </c>
      <c r="F18" s="31">
        <f>H18+L18+N18+P18</f>
        <v>34480</v>
      </c>
      <c r="G18" s="31">
        <f>I18+M18+O18+Q18</f>
        <v>530915.75119999994</v>
      </c>
      <c r="H18" s="32">
        <v>8636</v>
      </c>
      <c r="I18" s="32">
        <v>169078.65119999999</v>
      </c>
      <c r="J18" s="32">
        <v>4656</v>
      </c>
      <c r="K18" s="32">
        <v>31440.820000000003</v>
      </c>
      <c r="L18" s="32">
        <v>18678</v>
      </c>
      <c r="M18" s="32">
        <v>290446</v>
      </c>
      <c r="N18" s="32">
        <v>7017</v>
      </c>
      <c r="O18" s="32">
        <v>70990.7</v>
      </c>
      <c r="P18" s="33">
        <v>149</v>
      </c>
      <c r="Q18" s="34">
        <v>400.40000000000003</v>
      </c>
      <c r="R18" s="35">
        <v>16405</v>
      </c>
      <c r="S18" s="36">
        <v>121579</v>
      </c>
      <c r="T18" s="27"/>
      <c r="U18" s="27"/>
    </row>
    <row r="19" spans="1:21" s="8" customFormat="1" ht="40.799999999999997" customHeight="1">
      <c r="A19" s="28"/>
      <c r="B19" s="29">
        <v>11</v>
      </c>
      <c r="C19" s="30" t="s">
        <v>51</v>
      </c>
      <c r="D19" s="31">
        <f t="shared" si="0"/>
        <v>648312</v>
      </c>
      <c r="E19" s="31">
        <f t="shared" si="1"/>
        <v>6035435.4119352009</v>
      </c>
      <c r="F19" s="31">
        <f t="shared" si="2"/>
        <v>322869</v>
      </c>
      <c r="G19" s="31">
        <f t="shared" si="3"/>
        <v>1851331.37769</v>
      </c>
      <c r="H19" s="31">
        <v>234748</v>
      </c>
      <c r="I19" s="31">
        <v>615514.6030352005</v>
      </c>
      <c r="J19" s="31">
        <v>17605</v>
      </c>
      <c r="K19" s="31">
        <v>55822.4087</v>
      </c>
      <c r="L19" s="31">
        <v>45282</v>
      </c>
      <c r="M19" s="31">
        <v>535041.78179190005</v>
      </c>
      <c r="N19" s="32">
        <v>42839</v>
      </c>
      <c r="O19" s="32">
        <v>565151.99210979999</v>
      </c>
      <c r="P19" s="33">
        <v>0</v>
      </c>
      <c r="Q19" s="34">
        <v>135623.00075309942</v>
      </c>
      <c r="R19" s="35">
        <v>325443</v>
      </c>
      <c r="S19" s="36">
        <v>4184104.0342452005</v>
      </c>
      <c r="T19" s="27"/>
      <c r="U19" s="27"/>
    </row>
    <row r="20" spans="1:21" s="6" customFormat="1" ht="40.799999999999997" customHeight="1" thickBot="1">
      <c r="A20" s="27"/>
      <c r="B20" s="29">
        <v>12</v>
      </c>
      <c r="C20" s="30" t="s">
        <v>52</v>
      </c>
      <c r="D20" s="31">
        <f t="shared" si="0"/>
        <v>122587</v>
      </c>
      <c r="E20" s="31">
        <f t="shared" si="1"/>
        <v>911447.11243444192</v>
      </c>
      <c r="F20" s="31">
        <f t="shared" si="2"/>
        <v>92665</v>
      </c>
      <c r="G20" s="31">
        <f t="shared" si="3"/>
        <v>632609.0604211</v>
      </c>
      <c r="H20" s="32">
        <v>50205</v>
      </c>
      <c r="I20" s="32">
        <v>261109.4207469</v>
      </c>
      <c r="J20" s="32">
        <v>41976</v>
      </c>
      <c r="K20" s="32">
        <v>160735.62045829996</v>
      </c>
      <c r="L20" s="32">
        <v>30179</v>
      </c>
      <c r="M20" s="32">
        <v>299860.94354160002</v>
      </c>
      <c r="N20" s="32">
        <v>12281</v>
      </c>
      <c r="O20" s="32">
        <v>71638.696132600002</v>
      </c>
      <c r="P20" s="33">
        <v>0</v>
      </c>
      <c r="Q20" s="34">
        <v>0</v>
      </c>
      <c r="R20" s="35">
        <v>29922</v>
      </c>
      <c r="S20" s="36">
        <v>278838.05201334192</v>
      </c>
      <c r="T20" s="27"/>
      <c r="U20" s="27"/>
    </row>
    <row r="21" spans="1:21" s="5" customFormat="1" ht="40.799999999999997" customHeight="1" thickBot="1">
      <c r="A21" s="46"/>
      <c r="B21" s="40"/>
      <c r="C21" s="41" t="s">
        <v>17</v>
      </c>
      <c r="D21" s="42">
        <f t="shared" si="0"/>
        <v>2350691.5259990422</v>
      </c>
      <c r="E21" s="42">
        <f t="shared" si="1"/>
        <v>17231296.477116115</v>
      </c>
      <c r="F21" s="42">
        <f t="shared" si="2"/>
        <v>1665860.3559990425</v>
      </c>
      <c r="G21" s="42">
        <f t="shared" si="3"/>
        <v>8998592.3829418737</v>
      </c>
      <c r="H21" s="42">
        <f t="shared" ref="H21:S21" si="4">SUM(H9:H20)</f>
        <v>1067170.83</v>
      </c>
      <c r="I21" s="42">
        <f t="shared" si="4"/>
        <v>4208243.00914679</v>
      </c>
      <c r="J21" s="42">
        <f t="shared" si="4"/>
        <v>437546.38949999999</v>
      </c>
      <c r="K21" s="42">
        <f t="shared" si="4"/>
        <v>1391006.6952885191</v>
      </c>
      <c r="L21" s="42">
        <f t="shared" si="4"/>
        <v>446757.52599904244</v>
      </c>
      <c r="M21" s="42">
        <f t="shared" si="4"/>
        <v>3382974.9123656838</v>
      </c>
      <c r="N21" s="42">
        <f t="shared" si="4"/>
        <v>150843</v>
      </c>
      <c r="O21" s="42">
        <f t="shared" si="4"/>
        <v>1257673.3762129003</v>
      </c>
      <c r="P21" s="42">
        <f t="shared" si="4"/>
        <v>1089</v>
      </c>
      <c r="Q21" s="43">
        <f t="shared" si="4"/>
        <v>149701.08521649943</v>
      </c>
      <c r="R21" s="44">
        <f t="shared" si="4"/>
        <v>684831.16999999993</v>
      </c>
      <c r="S21" s="45">
        <f t="shared" si="4"/>
        <v>8232704.0941742426</v>
      </c>
      <c r="T21" s="46"/>
      <c r="U21" s="46"/>
    </row>
    <row r="22" spans="1:21" ht="40.799999999999997" customHeight="1">
      <c r="B22" s="22" t="s">
        <v>18</v>
      </c>
      <c r="C22" s="89" t="s">
        <v>19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1"/>
      <c r="Q22" s="91"/>
      <c r="R22" s="91"/>
      <c r="S22" s="92"/>
    </row>
    <row r="23" spans="1:21" s="6" customFormat="1" ht="40.799999999999997" customHeight="1">
      <c r="A23" s="27"/>
      <c r="B23" s="29">
        <v>13</v>
      </c>
      <c r="C23" s="30" t="s">
        <v>43</v>
      </c>
      <c r="D23" s="31">
        <f t="shared" ref="D23:D38" si="5">F23+R23</f>
        <v>30832</v>
      </c>
      <c r="E23" s="31">
        <f t="shared" ref="E23:E37" si="6">G23+S23</f>
        <v>191415.91677078392</v>
      </c>
      <c r="F23" s="31">
        <f>H23+L23+N23+P23</f>
        <v>26077</v>
      </c>
      <c r="G23" s="31">
        <f>I23+M23+O23+Q23</f>
        <v>155869.03972699991</v>
      </c>
      <c r="H23" s="31">
        <v>18087</v>
      </c>
      <c r="I23" s="31">
        <v>90444.663627199989</v>
      </c>
      <c r="J23" s="31">
        <v>16299</v>
      </c>
      <c r="K23" s="31">
        <v>70853.461888999998</v>
      </c>
      <c r="L23" s="31">
        <v>5537</v>
      </c>
      <c r="M23" s="31">
        <v>43807.848791399927</v>
      </c>
      <c r="N23" s="32">
        <v>2453</v>
      </c>
      <c r="O23" s="32">
        <v>21616.5273084</v>
      </c>
      <c r="P23" s="33">
        <v>0</v>
      </c>
      <c r="Q23" s="34">
        <v>0</v>
      </c>
      <c r="R23" s="35">
        <v>4755</v>
      </c>
      <c r="S23" s="36">
        <v>35546.877043784014</v>
      </c>
      <c r="T23" s="27"/>
      <c r="U23" s="27"/>
    </row>
    <row r="24" spans="1:21" s="6" customFormat="1" ht="40.799999999999997" customHeight="1">
      <c r="A24" s="27"/>
      <c r="B24" s="29">
        <v>14</v>
      </c>
      <c r="C24" s="30" t="s">
        <v>44</v>
      </c>
      <c r="D24" s="31">
        <f t="shared" si="5"/>
        <v>7865</v>
      </c>
      <c r="E24" s="31">
        <f t="shared" si="6"/>
        <v>66800.643396300002</v>
      </c>
      <c r="F24" s="31">
        <f t="shared" ref="F24:F38" si="7">H24+L24+N24+P24</f>
        <v>3380</v>
      </c>
      <c r="G24" s="31">
        <f t="shared" ref="G24:G38" si="8">I24+M24+O24+Q24</f>
        <v>27206.503015000002</v>
      </c>
      <c r="H24" s="32">
        <v>162</v>
      </c>
      <c r="I24" s="32">
        <v>3914</v>
      </c>
      <c r="J24" s="32">
        <v>0</v>
      </c>
      <c r="K24" s="32">
        <v>0</v>
      </c>
      <c r="L24" s="32">
        <v>2449</v>
      </c>
      <c r="M24" s="32">
        <v>17632.896200600004</v>
      </c>
      <c r="N24" s="32">
        <v>769</v>
      </c>
      <c r="O24" s="32">
        <v>5659.6068143999992</v>
      </c>
      <c r="P24" s="33">
        <v>0</v>
      </c>
      <c r="Q24" s="34">
        <v>0</v>
      </c>
      <c r="R24" s="35">
        <v>4485</v>
      </c>
      <c r="S24" s="36">
        <v>39594.1403813</v>
      </c>
      <c r="T24" s="27"/>
      <c r="U24" s="27"/>
    </row>
    <row r="25" spans="1:21" s="6" customFormat="1" ht="40.799999999999997" customHeight="1">
      <c r="A25" s="27"/>
      <c r="B25" s="29">
        <v>15</v>
      </c>
      <c r="C25" s="30" t="s">
        <v>45</v>
      </c>
      <c r="D25" s="31">
        <f t="shared" si="5"/>
        <v>1904839</v>
      </c>
      <c r="E25" s="31">
        <f t="shared" si="6"/>
        <v>4811424.0238346308</v>
      </c>
      <c r="F25" s="31">
        <f t="shared" si="7"/>
        <v>506336</v>
      </c>
      <c r="G25" s="31">
        <f t="shared" si="8"/>
        <v>2817120.7003850308</v>
      </c>
      <c r="H25" s="32">
        <v>286415</v>
      </c>
      <c r="I25" s="32">
        <v>1157476.7492721002</v>
      </c>
      <c r="J25" s="32">
        <v>52822</v>
      </c>
      <c r="K25" s="32">
        <v>97915.907253999976</v>
      </c>
      <c r="L25" s="32">
        <v>45641</v>
      </c>
      <c r="M25" s="32">
        <v>1555380.7235917305</v>
      </c>
      <c r="N25" s="32">
        <v>174280</v>
      </c>
      <c r="O25" s="32">
        <v>104263.22752120037</v>
      </c>
      <c r="P25" s="33">
        <v>0</v>
      </c>
      <c r="Q25" s="34">
        <v>0</v>
      </c>
      <c r="R25" s="35">
        <v>1398503</v>
      </c>
      <c r="S25" s="39">
        <v>1994303.3234495998</v>
      </c>
      <c r="T25" s="27"/>
      <c r="U25" s="27"/>
    </row>
    <row r="26" spans="1:21" s="6" customFormat="1" ht="40.799999999999997" customHeight="1">
      <c r="A26" s="27"/>
      <c r="B26" s="29">
        <v>16</v>
      </c>
      <c r="C26" s="30" t="s">
        <v>46</v>
      </c>
      <c r="D26" s="31">
        <f t="shared" si="5"/>
        <v>348584</v>
      </c>
      <c r="E26" s="31">
        <f t="shared" si="6"/>
        <v>1764482.8984627998</v>
      </c>
      <c r="F26" s="31">
        <f t="shared" si="7"/>
        <v>87531</v>
      </c>
      <c r="G26" s="31">
        <f t="shared" si="8"/>
        <v>695411.39231149992</v>
      </c>
      <c r="H26" s="31">
        <v>75223</v>
      </c>
      <c r="I26" s="31">
        <v>317782.75048919994</v>
      </c>
      <c r="J26" s="31">
        <v>11776</v>
      </c>
      <c r="K26" s="31">
        <v>22078.115172900001</v>
      </c>
      <c r="L26" s="31">
        <v>8114</v>
      </c>
      <c r="M26" s="31">
        <v>336021.91963140003</v>
      </c>
      <c r="N26" s="32">
        <v>4192</v>
      </c>
      <c r="O26" s="32">
        <v>39541.485481800002</v>
      </c>
      <c r="P26" s="33">
        <v>2</v>
      </c>
      <c r="Q26" s="34">
        <v>2065.2367091000001</v>
      </c>
      <c r="R26" s="35">
        <v>261053</v>
      </c>
      <c r="S26" s="36">
        <v>1069071.5061512999</v>
      </c>
      <c r="T26" s="27"/>
      <c r="U26" s="27"/>
    </row>
    <row r="27" spans="1:21" s="6" customFormat="1" ht="40.799999999999997" customHeight="1">
      <c r="A27" s="27"/>
      <c r="B27" s="29">
        <v>17</v>
      </c>
      <c r="C27" s="30" t="s">
        <v>20</v>
      </c>
      <c r="D27" s="31">
        <f t="shared" si="5"/>
        <v>24456</v>
      </c>
      <c r="E27" s="31">
        <f t="shared" si="6"/>
        <v>455633.8996686982</v>
      </c>
      <c r="F27" s="31">
        <f t="shared" si="7"/>
        <v>15903</v>
      </c>
      <c r="G27" s="31">
        <f t="shared" si="8"/>
        <v>334741.0920239492</v>
      </c>
      <c r="H27" s="31">
        <v>9211</v>
      </c>
      <c r="I27" s="31">
        <v>191969.05948128804</v>
      </c>
      <c r="J27" s="31">
        <v>347</v>
      </c>
      <c r="K27" s="31">
        <v>7744.1214818999988</v>
      </c>
      <c r="L27" s="31">
        <v>6684</v>
      </c>
      <c r="M27" s="31">
        <v>142753.75389885111</v>
      </c>
      <c r="N27" s="32">
        <v>8</v>
      </c>
      <c r="O27" s="32">
        <v>18.278643810000002</v>
      </c>
      <c r="P27" s="33">
        <v>0</v>
      </c>
      <c r="Q27" s="34">
        <v>0</v>
      </c>
      <c r="R27" s="35">
        <v>8553</v>
      </c>
      <c r="S27" s="36">
        <v>120892.80764474897</v>
      </c>
      <c r="T27" s="27"/>
      <c r="U27" s="27"/>
    </row>
    <row r="28" spans="1:21" s="6" customFormat="1" ht="40.799999999999997" customHeight="1">
      <c r="A28" s="27"/>
      <c r="B28" s="29">
        <v>18</v>
      </c>
      <c r="C28" s="30" t="s">
        <v>21</v>
      </c>
      <c r="D28" s="31">
        <f t="shared" si="5"/>
        <v>112199</v>
      </c>
      <c r="E28" s="31">
        <f t="shared" si="6"/>
        <v>306562.73501597001</v>
      </c>
      <c r="F28" s="31">
        <f t="shared" si="7"/>
        <v>53589</v>
      </c>
      <c r="G28" s="31">
        <f t="shared" si="8"/>
        <v>147726.24090121</v>
      </c>
      <c r="H28" s="31">
        <v>48915</v>
      </c>
      <c r="I28" s="31">
        <v>28282.915073299981</v>
      </c>
      <c r="J28" s="31">
        <v>46427</v>
      </c>
      <c r="K28" s="31">
        <v>12687.830832899983</v>
      </c>
      <c r="L28" s="31">
        <v>3170</v>
      </c>
      <c r="M28" s="31">
        <v>118434</v>
      </c>
      <c r="N28" s="32">
        <v>1504</v>
      </c>
      <c r="O28" s="32">
        <v>1009.3258279099999</v>
      </c>
      <c r="P28" s="33">
        <v>0</v>
      </c>
      <c r="Q28" s="34">
        <v>0</v>
      </c>
      <c r="R28" s="35">
        <v>58610</v>
      </c>
      <c r="S28" s="36">
        <v>158836.49411476002</v>
      </c>
      <c r="T28" s="27"/>
      <c r="U28" s="27"/>
    </row>
    <row r="29" spans="1:21" s="9" customFormat="1" ht="40.799999999999997" customHeight="1">
      <c r="A29" s="27"/>
      <c r="B29" s="29">
        <v>19</v>
      </c>
      <c r="C29" s="30" t="s">
        <v>22</v>
      </c>
      <c r="D29" s="31">
        <f t="shared" si="5"/>
        <v>21446</v>
      </c>
      <c r="E29" s="31">
        <f t="shared" si="6"/>
        <v>107257.75</v>
      </c>
      <c r="F29" s="31">
        <f t="shared" si="7"/>
        <v>10707</v>
      </c>
      <c r="G29" s="31">
        <f t="shared" si="8"/>
        <v>28274.75</v>
      </c>
      <c r="H29" s="32">
        <v>10207</v>
      </c>
      <c r="I29" s="32">
        <v>15260.11</v>
      </c>
      <c r="J29" s="32">
        <v>0</v>
      </c>
      <c r="K29" s="32">
        <v>0</v>
      </c>
      <c r="L29" s="32">
        <v>226</v>
      </c>
      <c r="M29" s="32">
        <v>11095</v>
      </c>
      <c r="N29" s="32">
        <v>274</v>
      </c>
      <c r="O29" s="32">
        <v>1919.6400000000003</v>
      </c>
      <c r="P29" s="33">
        <v>0</v>
      </c>
      <c r="Q29" s="34">
        <v>0</v>
      </c>
      <c r="R29" s="35">
        <v>10739</v>
      </c>
      <c r="S29" s="39">
        <v>78983</v>
      </c>
      <c r="T29" s="27"/>
      <c r="U29" s="27"/>
    </row>
    <row r="30" spans="1:21" s="6" customFormat="1" ht="40.799999999999997" customHeight="1">
      <c r="A30" s="27"/>
      <c r="B30" s="29">
        <v>20</v>
      </c>
      <c r="C30" s="30" t="s">
        <v>23</v>
      </c>
      <c r="D30" s="31">
        <f t="shared" si="5"/>
        <v>439429</v>
      </c>
      <c r="E30" s="31">
        <f t="shared" si="6"/>
        <v>383312.31675951608</v>
      </c>
      <c r="F30" s="31">
        <f t="shared" si="7"/>
        <v>318836</v>
      </c>
      <c r="G30" s="31">
        <f t="shared" si="8"/>
        <v>232613.46713561355</v>
      </c>
      <c r="H30" s="31">
        <v>231539</v>
      </c>
      <c r="I30" s="31">
        <v>111620.91123720986</v>
      </c>
      <c r="J30" s="31">
        <v>222025</v>
      </c>
      <c r="K30" s="31">
        <v>51371.12376430985</v>
      </c>
      <c r="L30" s="31">
        <v>86753</v>
      </c>
      <c r="M30" s="31">
        <v>120664.93923761332</v>
      </c>
      <c r="N30" s="32">
        <v>540</v>
      </c>
      <c r="O30" s="32">
        <v>77.104724590369997</v>
      </c>
      <c r="P30" s="33">
        <v>4</v>
      </c>
      <c r="Q30" s="34">
        <v>250.51193620000001</v>
      </c>
      <c r="R30" s="35">
        <v>120593</v>
      </c>
      <c r="S30" s="36">
        <v>150698.84962390253</v>
      </c>
      <c r="T30" s="27"/>
      <c r="U30" s="27"/>
    </row>
    <row r="31" spans="1:21" s="9" customFormat="1" ht="40.799999999999997" customHeight="1">
      <c r="A31" s="27"/>
      <c r="B31" s="29">
        <v>21</v>
      </c>
      <c r="C31" s="30" t="s">
        <v>24</v>
      </c>
      <c r="D31" s="31">
        <f t="shared" si="5"/>
        <v>138369</v>
      </c>
      <c r="E31" s="31">
        <f t="shared" si="6"/>
        <v>1219323.4579139999</v>
      </c>
      <c r="F31" s="31">
        <f t="shared" si="7"/>
        <v>71977</v>
      </c>
      <c r="G31" s="31">
        <f t="shared" si="8"/>
        <v>779657.34262459993</v>
      </c>
      <c r="H31" s="31">
        <v>57900</v>
      </c>
      <c r="I31" s="31">
        <v>409858.79113989999</v>
      </c>
      <c r="J31" s="31">
        <v>0</v>
      </c>
      <c r="K31" s="31">
        <v>0</v>
      </c>
      <c r="L31" s="31">
        <v>5708</v>
      </c>
      <c r="M31" s="31">
        <v>322362.03735660005</v>
      </c>
      <c r="N31" s="31">
        <v>8358</v>
      </c>
      <c r="O31" s="31">
        <v>37159.049509999983</v>
      </c>
      <c r="P31" s="31">
        <v>11</v>
      </c>
      <c r="Q31" s="34">
        <v>10277.464618100001</v>
      </c>
      <c r="R31" s="47">
        <v>66392</v>
      </c>
      <c r="S31" s="48">
        <v>439666.1152894001</v>
      </c>
      <c r="T31" s="27"/>
      <c r="U31" s="27"/>
    </row>
    <row r="32" spans="1:21" s="8" customFormat="1" ht="40.799999999999997" customHeight="1">
      <c r="A32" s="27"/>
      <c r="B32" s="29">
        <v>22</v>
      </c>
      <c r="C32" s="30" t="s">
        <v>25</v>
      </c>
      <c r="D32" s="31">
        <f t="shared" si="5"/>
        <v>49410</v>
      </c>
      <c r="E32" s="31">
        <f t="shared" si="6"/>
        <v>24699.3</v>
      </c>
      <c r="F32" s="31">
        <f t="shared" si="7"/>
        <v>28773</v>
      </c>
      <c r="G32" s="31">
        <f t="shared" si="8"/>
        <v>14771.3</v>
      </c>
      <c r="H32" s="31">
        <v>5527</v>
      </c>
      <c r="I32" s="31">
        <v>2548.3000000000002</v>
      </c>
      <c r="J32" s="31">
        <v>3966</v>
      </c>
      <c r="K32" s="31">
        <v>1029</v>
      </c>
      <c r="L32" s="31">
        <v>23229</v>
      </c>
      <c r="M32" s="31">
        <v>9477</v>
      </c>
      <c r="N32" s="32">
        <v>17</v>
      </c>
      <c r="O32" s="32">
        <v>2746</v>
      </c>
      <c r="P32" s="33">
        <v>0</v>
      </c>
      <c r="Q32" s="34">
        <v>0</v>
      </c>
      <c r="R32" s="35">
        <v>20637</v>
      </c>
      <c r="S32" s="36">
        <v>9928</v>
      </c>
      <c r="T32" s="27"/>
      <c r="U32" s="27"/>
    </row>
    <row r="33" spans="1:21" s="8" customFormat="1" ht="40.799999999999997" customHeight="1">
      <c r="A33" s="27"/>
      <c r="B33" s="29">
        <v>23</v>
      </c>
      <c r="C33" s="30" t="s">
        <v>40</v>
      </c>
      <c r="D33" s="31">
        <f>F33+R33</f>
        <v>118218</v>
      </c>
      <c r="E33" s="31">
        <f>G33+S33</f>
        <v>199702.11907820002</v>
      </c>
      <c r="F33" s="31">
        <f>H33+L33+N33+P33</f>
        <v>110990</v>
      </c>
      <c r="G33" s="31">
        <f>I33+M33+O33+Q33</f>
        <v>68176.119078200019</v>
      </c>
      <c r="H33" s="31">
        <v>83805</v>
      </c>
      <c r="I33" s="31">
        <v>15781</v>
      </c>
      <c r="J33" s="31">
        <v>83784</v>
      </c>
      <c r="K33" s="31">
        <v>15649.401605000008</v>
      </c>
      <c r="L33" s="31">
        <v>2178</v>
      </c>
      <c r="M33" s="31">
        <v>7152.1454954999999</v>
      </c>
      <c r="N33" s="32">
        <v>25007</v>
      </c>
      <c r="O33" s="32">
        <v>45242.973582700019</v>
      </c>
      <c r="P33" s="33">
        <v>0</v>
      </c>
      <c r="Q33" s="34">
        <v>0</v>
      </c>
      <c r="R33" s="35">
        <v>7228</v>
      </c>
      <c r="S33" s="36">
        <v>131526</v>
      </c>
      <c r="T33" s="27"/>
      <c r="U33" s="27"/>
    </row>
    <row r="34" spans="1:21" s="6" customFormat="1" ht="40.799999999999997" customHeight="1">
      <c r="A34" s="27"/>
      <c r="B34" s="29">
        <v>24</v>
      </c>
      <c r="C34" s="30" t="s">
        <v>26</v>
      </c>
      <c r="D34" s="31">
        <f t="shared" si="5"/>
        <v>47668</v>
      </c>
      <c r="E34" s="31">
        <f t="shared" si="6"/>
        <v>182056.26691942397</v>
      </c>
      <c r="F34" s="31">
        <f t="shared" si="7"/>
        <v>27438</v>
      </c>
      <c r="G34" s="31">
        <f t="shared" si="8"/>
        <v>122398.99928267823</v>
      </c>
      <c r="H34" s="32">
        <v>8454</v>
      </c>
      <c r="I34" s="32">
        <v>31128.410772240335</v>
      </c>
      <c r="J34" s="32">
        <v>5469</v>
      </c>
      <c r="K34" s="32">
        <v>16429.713226771812</v>
      </c>
      <c r="L34" s="32">
        <v>18167</v>
      </c>
      <c r="M34" s="32">
        <v>83261.889343137882</v>
      </c>
      <c r="N34" s="32">
        <v>817</v>
      </c>
      <c r="O34" s="32">
        <v>8008.699167300002</v>
      </c>
      <c r="P34" s="33">
        <v>0</v>
      </c>
      <c r="Q34" s="34">
        <v>0</v>
      </c>
      <c r="R34" s="35">
        <v>20230</v>
      </c>
      <c r="S34" s="39">
        <v>59657.267636745739</v>
      </c>
      <c r="T34" s="27"/>
      <c r="U34" s="27"/>
    </row>
    <row r="35" spans="1:21" s="6" customFormat="1" ht="40.799999999999997" customHeight="1">
      <c r="A35" s="27"/>
      <c r="B35" s="29">
        <v>25</v>
      </c>
      <c r="C35" s="30" t="s">
        <v>55</v>
      </c>
      <c r="D35" s="31">
        <f t="shared" si="5"/>
        <v>47490</v>
      </c>
      <c r="E35" s="31">
        <f t="shared" si="6"/>
        <v>391159.27895139961</v>
      </c>
      <c r="F35" s="31">
        <f t="shared" si="7"/>
        <v>29723</v>
      </c>
      <c r="G35" s="31">
        <f t="shared" si="8"/>
        <v>271641.32546819985</v>
      </c>
      <c r="H35" s="31">
        <v>17638</v>
      </c>
      <c r="I35" s="31">
        <v>151742.7296703998</v>
      </c>
      <c r="J35" s="31">
        <v>2604</v>
      </c>
      <c r="K35" s="31">
        <v>16001.394870500009</v>
      </c>
      <c r="L35" s="31">
        <v>8610</v>
      </c>
      <c r="M35" s="31">
        <v>90052.272026900057</v>
      </c>
      <c r="N35" s="32">
        <v>3475</v>
      </c>
      <c r="O35" s="32">
        <v>29846.323770899991</v>
      </c>
      <c r="P35" s="33">
        <v>0</v>
      </c>
      <c r="Q35" s="34">
        <v>0</v>
      </c>
      <c r="R35" s="35">
        <v>17767</v>
      </c>
      <c r="S35" s="36">
        <v>119517.95348319977</v>
      </c>
      <c r="T35" s="27"/>
      <c r="U35" s="27"/>
    </row>
    <row r="36" spans="1:21" s="8" customFormat="1" ht="40.799999999999997" customHeight="1">
      <c r="A36" s="27"/>
      <c r="B36" s="29">
        <v>26</v>
      </c>
      <c r="C36" s="30" t="s">
        <v>27</v>
      </c>
      <c r="D36" s="31">
        <f t="shared" si="5"/>
        <v>130826</v>
      </c>
      <c r="E36" s="31">
        <f t="shared" si="6"/>
        <v>32880.4468452</v>
      </c>
      <c r="F36" s="31">
        <f t="shared" si="7"/>
        <v>123405</v>
      </c>
      <c r="G36" s="31">
        <f t="shared" si="8"/>
        <v>28935.446600699997</v>
      </c>
      <c r="H36" s="32">
        <v>53048</v>
      </c>
      <c r="I36" s="32">
        <v>12161.404101199998</v>
      </c>
      <c r="J36" s="32">
        <v>28916</v>
      </c>
      <c r="K36" s="32">
        <v>4082.3159029999997</v>
      </c>
      <c r="L36" s="32">
        <v>7</v>
      </c>
      <c r="M36" s="32">
        <v>40</v>
      </c>
      <c r="N36" s="32">
        <v>70350</v>
      </c>
      <c r="O36" s="32">
        <v>16734.042499499999</v>
      </c>
      <c r="P36" s="33">
        <v>0</v>
      </c>
      <c r="Q36" s="34">
        <v>0</v>
      </c>
      <c r="R36" s="35">
        <v>7421</v>
      </c>
      <c r="S36" s="39">
        <v>3945.0002445</v>
      </c>
      <c r="T36" s="27"/>
      <c r="U36" s="27"/>
    </row>
    <row r="37" spans="1:21" s="8" customFormat="1" ht="40.799999999999997" customHeight="1" thickBot="1">
      <c r="A37" s="27"/>
      <c r="B37" s="29">
        <v>27</v>
      </c>
      <c r="C37" s="30" t="s">
        <v>28</v>
      </c>
      <c r="D37" s="31">
        <f t="shared" si="5"/>
        <v>60502</v>
      </c>
      <c r="E37" s="31">
        <f t="shared" si="6"/>
        <v>29806.361899999996</v>
      </c>
      <c r="F37" s="31">
        <f t="shared" si="7"/>
        <v>58672</v>
      </c>
      <c r="G37" s="31">
        <f t="shared" si="8"/>
        <v>25456.799969999993</v>
      </c>
      <c r="H37" s="31">
        <v>9499</v>
      </c>
      <c r="I37" s="31">
        <v>3263.0466299999998</v>
      </c>
      <c r="J37" s="31">
        <v>3769</v>
      </c>
      <c r="K37" s="31">
        <v>1162.5296500000002</v>
      </c>
      <c r="L37" s="31">
        <v>335</v>
      </c>
      <c r="M37" s="31">
        <v>6102.4546900000005</v>
      </c>
      <c r="N37" s="32">
        <v>48838</v>
      </c>
      <c r="O37" s="32">
        <v>16091.298649999993</v>
      </c>
      <c r="P37" s="33">
        <v>0</v>
      </c>
      <c r="Q37" s="34">
        <v>0</v>
      </c>
      <c r="R37" s="35">
        <v>1830</v>
      </c>
      <c r="S37" s="36">
        <v>4349.5619300000017</v>
      </c>
      <c r="T37" s="27"/>
      <c r="U37" s="27"/>
    </row>
    <row r="38" spans="1:21" s="5" customFormat="1" ht="40.799999999999997" customHeight="1" thickBot="1">
      <c r="A38" s="46"/>
      <c r="B38" s="40"/>
      <c r="C38" s="41" t="s">
        <v>17</v>
      </c>
      <c r="D38" s="42">
        <f t="shared" si="5"/>
        <v>3482133</v>
      </c>
      <c r="E38" s="42">
        <f>E37+E36+E35+E34+E33+E32+E31+E30+E29+E28+E27+E26+E25+E24+E23</f>
        <v>10166517.415516922</v>
      </c>
      <c r="F38" s="42">
        <f t="shared" si="7"/>
        <v>1473337</v>
      </c>
      <c r="G38" s="42">
        <f t="shared" si="8"/>
        <v>5750000.5185236819</v>
      </c>
      <c r="H38" s="42">
        <f>SUM(H23:H37)</f>
        <v>915630</v>
      </c>
      <c r="I38" s="42">
        <f t="shared" ref="I38:S38" si="9">SUM(I23:I37)</f>
        <v>2543234.8414940382</v>
      </c>
      <c r="J38" s="42">
        <f t="shared" si="9"/>
        <v>478204</v>
      </c>
      <c r="K38" s="42">
        <f t="shared" si="9"/>
        <v>317004.91565028165</v>
      </c>
      <c r="L38" s="42">
        <f t="shared" si="9"/>
        <v>216808</v>
      </c>
      <c r="M38" s="42">
        <f t="shared" si="9"/>
        <v>2864238.8802637332</v>
      </c>
      <c r="N38" s="42">
        <f t="shared" si="9"/>
        <v>340882</v>
      </c>
      <c r="O38" s="42">
        <f t="shared" si="9"/>
        <v>329933.58350251074</v>
      </c>
      <c r="P38" s="42">
        <f t="shared" si="9"/>
        <v>17</v>
      </c>
      <c r="Q38" s="43">
        <f t="shared" si="9"/>
        <v>12593.213263400001</v>
      </c>
      <c r="R38" s="44">
        <f t="shared" si="9"/>
        <v>2008796</v>
      </c>
      <c r="S38" s="45">
        <f t="shared" si="9"/>
        <v>4416516.8969932413</v>
      </c>
      <c r="T38" s="46"/>
      <c r="U38" s="46"/>
    </row>
    <row r="39" spans="1:21" ht="40.799999999999997" customHeight="1" thickBot="1">
      <c r="B39" s="74" t="s">
        <v>29</v>
      </c>
      <c r="C39" s="93" t="s">
        <v>30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5"/>
    </row>
    <row r="40" spans="1:21" s="7" customFormat="1" ht="40.799999999999997" customHeight="1" thickBot="1">
      <c r="A40" s="51"/>
      <c r="B40" s="13">
        <v>28</v>
      </c>
      <c r="C40" s="75" t="s">
        <v>31</v>
      </c>
      <c r="D40" s="76">
        <f>F40+R40</f>
        <v>351323</v>
      </c>
      <c r="E40" s="76">
        <f>G40+S40</f>
        <v>782462.00000000012</v>
      </c>
      <c r="F40" s="76">
        <f>H40+L40+N40+P40</f>
        <v>339482</v>
      </c>
      <c r="G40" s="76">
        <f>I40+M40+O40+Q40</f>
        <v>744396.0373789001</v>
      </c>
      <c r="H40" s="76">
        <v>260708</v>
      </c>
      <c r="I40" s="76">
        <v>648740.97337390005</v>
      </c>
      <c r="J40" s="76">
        <v>183930</v>
      </c>
      <c r="K40" s="76">
        <v>402052.90000000008</v>
      </c>
      <c r="L40" s="76">
        <v>73628</v>
      </c>
      <c r="M40" s="76">
        <v>64227.69</v>
      </c>
      <c r="N40" s="76">
        <v>5146</v>
      </c>
      <c r="O40" s="41">
        <v>31427.374005000005</v>
      </c>
      <c r="P40" s="52">
        <v>0</v>
      </c>
      <c r="Q40" s="52">
        <v>0</v>
      </c>
      <c r="R40" s="77">
        <v>11841</v>
      </c>
      <c r="S40" s="50">
        <v>38065.962621100014</v>
      </c>
      <c r="T40" s="51"/>
      <c r="U40" s="51"/>
    </row>
    <row r="41" spans="1:21" s="5" customFormat="1" ht="40.799999999999997" customHeight="1" thickBot="1">
      <c r="A41" s="46"/>
      <c r="B41" s="40"/>
      <c r="C41" s="41" t="s">
        <v>17</v>
      </c>
      <c r="D41" s="41">
        <f>D40</f>
        <v>351323</v>
      </c>
      <c r="E41" s="41">
        <f t="shared" ref="E41:S41" si="10">E40</f>
        <v>782462.00000000012</v>
      </c>
      <c r="F41" s="41">
        <f t="shared" si="10"/>
        <v>339482</v>
      </c>
      <c r="G41" s="41">
        <f t="shared" si="10"/>
        <v>744396.0373789001</v>
      </c>
      <c r="H41" s="41">
        <f t="shared" si="10"/>
        <v>260708</v>
      </c>
      <c r="I41" s="41">
        <f t="shared" si="10"/>
        <v>648740.97337390005</v>
      </c>
      <c r="J41" s="41">
        <f t="shared" si="10"/>
        <v>183930</v>
      </c>
      <c r="K41" s="41">
        <f t="shared" si="10"/>
        <v>402052.90000000008</v>
      </c>
      <c r="L41" s="41">
        <f t="shared" si="10"/>
        <v>73628</v>
      </c>
      <c r="M41" s="41">
        <f t="shared" si="10"/>
        <v>64227.69</v>
      </c>
      <c r="N41" s="41">
        <f t="shared" si="10"/>
        <v>5146</v>
      </c>
      <c r="O41" s="41">
        <f t="shared" si="10"/>
        <v>31427.374005000005</v>
      </c>
      <c r="P41" s="41">
        <f t="shared" si="10"/>
        <v>0</v>
      </c>
      <c r="Q41" s="52">
        <f t="shared" si="10"/>
        <v>0</v>
      </c>
      <c r="R41" s="53">
        <f t="shared" si="10"/>
        <v>11841</v>
      </c>
      <c r="S41" s="50">
        <f t="shared" si="10"/>
        <v>38065.962621100014</v>
      </c>
      <c r="T41" s="46"/>
      <c r="U41" s="46"/>
    </row>
    <row r="42" spans="1:21" s="2" customFormat="1" ht="40.799999999999997" customHeight="1">
      <c r="A42" s="12"/>
      <c r="B42" s="22" t="s">
        <v>32</v>
      </c>
      <c r="C42" s="89" t="s">
        <v>33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1"/>
      <c r="Q42" s="91"/>
      <c r="R42" s="91"/>
      <c r="S42" s="92"/>
      <c r="T42" s="12"/>
      <c r="U42" s="12"/>
    </row>
    <row r="43" spans="1:21" s="10" customFormat="1" ht="40.799999999999997" customHeight="1" thickBot="1">
      <c r="A43" s="12"/>
      <c r="B43" s="49">
        <v>29</v>
      </c>
      <c r="C43" s="30" t="s">
        <v>59</v>
      </c>
      <c r="D43" s="54">
        <f>F43+R43</f>
        <v>1444652</v>
      </c>
      <c r="E43" s="54">
        <f>G43+S43</f>
        <v>1124796.4555119001</v>
      </c>
      <c r="F43" s="54">
        <f>H43+L43+N43+P43</f>
        <v>1243030</v>
      </c>
      <c r="G43" s="54">
        <f>I43+M43+O43+Q43</f>
        <v>964521.50650960009</v>
      </c>
      <c r="H43" s="55">
        <v>1035364</v>
      </c>
      <c r="I43" s="55">
        <v>845402.53764650004</v>
      </c>
      <c r="J43" s="55">
        <v>619304</v>
      </c>
      <c r="K43" s="55">
        <v>486432.3</v>
      </c>
      <c r="L43" s="55">
        <v>10645</v>
      </c>
      <c r="M43" s="55">
        <v>10191.98</v>
      </c>
      <c r="N43" s="55">
        <v>197021</v>
      </c>
      <c r="O43" s="55">
        <v>108926.98886310002</v>
      </c>
      <c r="P43" s="55">
        <v>0</v>
      </c>
      <c r="Q43" s="34">
        <v>0</v>
      </c>
      <c r="R43" s="56">
        <v>201622</v>
      </c>
      <c r="S43" s="57">
        <v>160274.94900230001</v>
      </c>
      <c r="T43" s="12"/>
      <c r="U43" s="12"/>
    </row>
    <row r="44" spans="1:21" s="5" customFormat="1" ht="40.799999999999997" customHeight="1" thickBot="1">
      <c r="A44" s="46"/>
      <c r="B44" s="40"/>
      <c r="C44" s="41" t="s">
        <v>17</v>
      </c>
      <c r="D44" s="41">
        <f>F44+R44</f>
        <v>1444652</v>
      </c>
      <c r="E44" s="41">
        <f>G44+S44</f>
        <v>1124796.4555119001</v>
      </c>
      <c r="F44" s="41">
        <f>H44+L44+N44+P44</f>
        <v>1243030</v>
      </c>
      <c r="G44" s="41">
        <f>I44+M44+O44+Q44</f>
        <v>964521.50650960009</v>
      </c>
      <c r="H44" s="41">
        <f t="shared" ref="H44:S44" si="11">SUM(H43)</f>
        <v>1035364</v>
      </c>
      <c r="I44" s="41">
        <f t="shared" si="11"/>
        <v>845402.53764650004</v>
      </c>
      <c r="J44" s="41">
        <f t="shared" si="11"/>
        <v>619304</v>
      </c>
      <c r="K44" s="41">
        <f t="shared" si="11"/>
        <v>486432.3</v>
      </c>
      <c r="L44" s="41">
        <f t="shared" si="11"/>
        <v>10645</v>
      </c>
      <c r="M44" s="41">
        <f t="shared" si="11"/>
        <v>10191.98</v>
      </c>
      <c r="N44" s="41">
        <f t="shared" si="11"/>
        <v>197021</v>
      </c>
      <c r="O44" s="41">
        <f t="shared" si="11"/>
        <v>108926.98886310002</v>
      </c>
      <c r="P44" s="41">
        <f t="shared" si="11"/>
        <v>0</v>
      </c>
      <c r="Q44" s="52">
        <f t="shared" si="11"/>
        <v>0</v>
      </c>
      <c r="R44" s="58">
        <f t="shared" si="11"/>
        <v>201622</v>
      </c>
      <c r="S44" s="50">
        <f t="shared" si="11"/>
        <v>160274.94900230001</v>
      </c>
      <c r="T44" s="46"/>
      <c r="U44" s="46"/>
    </row>
    <row r="45" spans="1:21" ht="40.799999999999997" customHeight="1" thickBot="1">
      <c r="B45" s="59"/>
      <c r="C45" s="81" t="s">
        <v>34</v>
      </c>
      <c r="D45" s="82"/>
      <c r="E45" s="82"/>
      <c r="F45" s="82"/>
      <c r="G45" s="82"/>
      <c r="H45" s="82"/>
      <c r="I45" s="82"/>
      <c r="J45" s="82"/>
      <c r="K45" s="82"/>
      <c r="L45" s="82"/>
      <c r="M45" s="83"/>
      <c r="N45" s="60"/>
      <c r="O45" s="60"/>
      <c r="P45" s="61"/>
      <c r="Q45" s="62"/>
      <c r="R45" s="63"/>
      <c r="S45" s="64"/>
    </row>
    <row r="46" spans="1:21" s="5" customFormat="1" ht="40.799999999999997" customHeight="1" thickBot="1">
      <c r="A46" s="46"/>
      <c r="B46" s="40"/>
      <c r="C46" s="41" t="s">
        <v>35</v>
      </c>
      <c r="D46" s="41">
        <f>D21+D38</f>
        <v>5832824.5259990422</v>
      </c>
      <c r="E46" s="41">
        <f>E38+E21</f>
        <v>27397813.892633036</v>
      </c>
      <c r="F46" s="41">
        <f>F21+F38</f>
        <v>3139197.3559990423</v>
      </c>
      <c r="G46" s="41">
        <f>G21+G38</f>
        <v>14748592.901465556</v>
      </c>
      <c r="H46" s="41">
        <f t="shared" ref="H46:S46" si="12">H21+H38</f>
        <v>1982800.83</v>
      </c>
      <c r="I46" s="41">
        <f t="shared" si="12"/>
        <v>6751477.8506408278</v>
      </c>
      <c r="J46" s="41">
        <f t="shared" si="12"/>
        <v>915750.38950000005</v>
      </c>
      <c r="K46" s="41">
        <f t="shared" si="12"/>
        <v>1708011.6109388007</v>
      </c>
      <c r="L46" s="41">
        <f t="shared" si="12"/>
        <v>663565.52599904244</v>
      </c>
      <c r="M46" s="41">
        <f t="shared" si="12"/>
        <v>6247213.792629417</v>
      </c>
      <c r="N46" s="41">
        <f t="shared" si="12"/>
        <v>491725</v>
      </c>
      <c r="O46" s="41">
        <f t="shared" si="12"/>
        <v>1587606.9597154111</v>
      </c>
      <c r="P46" s="41">
        <f t="shared" si="12"/>
        <v>1106</v>
      </c>
      <c r="Q46" s="52">
        <f t="shared" si="12"/>
        <v>162294.29847989941</v>
      </c>
      <c r="R46" s="58">
        <f t="shared" si="12"/>
        <v>2693627.17</v>
      </c>
      <c r="S46" s="50">
        <f t="shared" si="12"/>
        <v>12649220.991167484</v>
      </c>
      <c r="T46" s="46"/>
      <c r="U46" s="46"/>
    </row>
    <row r="47" spans="1:21" s="5" customFormat="1" ht="40.799999999999997" customHeight="1" thickBot="1">
      <c r="A47" s="46"/>
      <c r="B47" s="40"/>
      <c r="C47" s="41" t="s">
        <v>36</v>
      </c>
      <c r="D47" s="41">
        <f>D41</f>
        <v>351323</v>
      </c>
      <c r="E47" s="41">
        <f t="shared" ref="E47:S47" si="13">E41</f>
        <v>782462.00000000012</v>
      </c>
      <c r="F47" s="41">
        <f t="shared" si="13"/>
        <v>339482</v>
      </c>
      <c r="G47" s="41">
        <f t="shared" si="13"/>
        <v>744396.0373789001</v>
      </c>
      <c r="H47" s="41">
        <f t="shared" si="13"/>
        <v>260708</v>
      </c>
      <c r="I47" s="41">
        <f t="shared" si="13"/>
        <v>648740.97337390005</v>
      </c>
      <c r="J47" s="41">
        <f t="shared" si="13"/>
        <v>183930</v>
      </c>
      <c r="K47" s="41">
        <f t="shared" si="13"/>
        <v>402052.90000000008</v>
      </c>
      <c r="L47" s="41">
        <f t="shared" si="13"/>
        <v>73628</v>
      </c>
      <c r="M47" s="41">
        <f t="shared" si="13"/>
        <v>64227.69</v>
      </c>
      <c r="N47" s="41">
        <f t="shared" si="13"/>
        <v>5146</v>
      </c>
      <c r="O47" s="41">
        <f t="shared" si="13"/>
        <v>31427.374005000005</v>
      </c>
      <c r="P47" s="41">
        <f t="shared" si="13"/>
        <v>0</v>
      </c>
      <c r="Q47" s="34">
        <f t="shared" si="13"/>
        <v>0</v>
      </c>
      <c r="R47" s="53">
        <f t="shared" si="13"/>
        <v>11841</v>
      </c>
      <c r="S47" s="50">
        <f t="shared" si="13"/>
        <v>38065.962621100014</v>
      </c>
      <c r="T47" s="46"/>
      <c r="U47" s="46"/>
    </row>
    <row r="48" spans="1:21" s="5" customFormat="1" ht="40.799999999999997" customHeight="1" thickBot="1">
      <c r="A48" s="46"/>
      <c r="B48" s="40"/>
      <c r="C48" s="41" t="s">
        <v>37</v>
      </c>
      <c r="D48" s="41">
        <f>D46+D47</f>
        <v>6184147.5259990422</v>
      </c>
      <c r="E48" s="41">
        <f>E46+E47</f>
        <v>28180275.892633036</v>
      </c>
      <c r="F48" s="41">
        <f>F46+F47</f>
        <v>3478679.3559990423</v>
      </c>
      <c r="G48" s="41">
        <f>G46+G47</f>
        <v>15492988.938844455</v>
      </c>
      <c r="H48" s="41">
        <f t="shared" ref="H48:S48" si="14">H46+H47</f>
        <v>2243508.83</v>
      </c>
      <c r="I48" s="41">
        <f t="shared" si="14"/>
        <v>7400218.824014728</v>
      </c>
      <c r="J48" s="41">
        <f t="shared" si="14"/>
        <v>1099680.3895</v>
      </c>
      <c r="K48" s="41">
        <f t="shared" si="14"/>
        <v>2110064.5109388009</v>
      </c>
      <c r="L48" s="41">
        <f t="shared" si="14"/>
        <v>737193.52599904244</v>
      </c>
      <c r="M48" s="41">
        <f t="shared" si="14"/>
        <v>6311441.4826294174</v>
      </c>
      <c r="N48" s="41">
        <f t="shared" si="14"/>
        <v>496871</v>
      </c>
      <c r="O48" s="41">
        <f t="shared" si="14"/>
        <v>1619034.3337204112</v>
      </c>
      <c r="P48" s="41">
        <f t="shared" si="14"/>
        <v>1106</v>
      </c>
      <c r="Q48" s="52">
        <f t="shared" si="14"/>
        <v>162294.29847989941</v>
      </c>
      <c r="R48" s="58">
        <f t="shared" si="14"/>
        <v>2705468.17</v>
      </c>
      <c r="S48" s="50">
        <f t="shared" si="14"/>
        <v>12687286.953788584</v>
      </c>
      <c r="T48" s="46"/>
      <c r="U48" s="46"/>
    </row>
    <row r="49" spans="1:21" s="5" customFormat="1" ht="24.9" customHeight="1" thickBot="1">
      <c r="A49" s="46"/>
      <c r="B49" s="65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66"/>
      <c r="Q49" s="62"/>
      <c r="R49" s="67"/>
      <c r="S49" s="68"/>
      <c r="T49" s="46"/>
      <c r="U49" s="46"/>
    </row>
    <row r="50" spans="1:21" s="5" customFormat="1" ht="43.8" customHeight="1" thickBot="1">
      <c r="A50" s="46"/>
      <c r="B50" s="40"/>
      <c r="C50" s="41" t="s">
        <v>39</v>
      </c>
      <c r="D50" s="42">
        <f>D48+D44</f>
        <v>7628799.5259990422</v>
      </c>
      <c r="E50" s="42">
        <f t="shared" ref="E50" si="15">E48+E44</f>
        <v>29305072.348144937</v>
      </c>
      <c r="F50" s="42">
        <f>F48+F44</f>
        <v>4721709.3559990423</v>
      </c>
      <c r="G50" s="42">
        <f>G48+G44</f>
        <v>16457510.445354056</v>
      </c>
      <c r="H50" s="42">
        <f t="shared" ref="H50:S50" si="16">H48+H44</f>
        <v>3278872.83</v>
      </c>
      <c r="I50" s="42">
        <f t="shared" si="16"/>
        <v>8245621.3616612284</v>
      </c>
      <c r="J50" s="42">
        <f t="shared" si="16"/>
        <v>1718984.3895</v>
      </c>
      <c r="K50" s="42">
        <f t="shared" si="16"/>
        <v>2596496.8109388007</v>
      </c>
      <c r="L50" s="42">
        <f t="shared" si="16"/>
        <v>747838.52599904244</v>
      </c>
      <c r="M50" s="42">
        <f t="shared" si="16"/>
        <v>6321633.4626294179</v>
      </c>
      <c r="N50" s="42">
        <f t="shared" si="16"/>
        <v>693892</v>
      </c>
      <c r="O50" s="42">
        <f t="shared" si="16"/>
        <v>1727961.3225835112</v>
      </c>
      <c r="P50" s="42">
        <f t="shared" si="16"/>
        <v>1106</v>
      </c>
      <c r="Q50" s="43">
        <f t="shared" si="16"/>
        <v>162294.29847989941</v>
      </c>
      <c r="R50" s="69">
        <f t="shared" si="16"/>
        <v>2907090.17</v>
      </c>
      <c r="S50" s="45">
        <f t="shared" si="16"/>
        <v>12847561.902790884</v>
      </c>
      <c r="T50" s="46"/>
      <c r="U50" s="46"/>
    </row>
    <row r="51" spans="1:21" ht="35.4" customHeight="1">
      <c r="B51" s="70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8" t="s">
        <v>38</v>
      </c>
      <c r="P51" s="78"/>
      <c r="Q51" s="78"/>
      <c r="R51" s="78"/>
    </row>
    <row r="53" spans="1:21">
      <c r="I53" s="73"/>
    </row>
  </sheetData>
  <mergeCells count="27">
    <mergeCell ref="B1:Q1"/>
    <mergeCell ref="B2:S2"/>
    <mergeCell ref="B3:S3"/>
    <mergeCell ref="B4:B6"/>
    <mergeCell ref="C4:C6"/>
    <mergeCell ref="H4:Q4"/>
    <mergeCell ref="R4:S5"/>
    <mergeCell ref="H5:I5"/>
    <mergeCell ref="J5:K5"/>
    <mergeCell ref="L5:M5"/>
    <mergeCell ref="N5:O5"/>
    <mergeCell ref="P5:Q5"/>
    <mergeCell ref="F4:G5"/>
    <mergeCell ref="D4:E5"/>
    <mergeCell ref="O51:R51"/>
    <mergeCell ref="N7:O7"/>
    <mergeCell ref="C45:M45"/>
    <mergeCell ref="C49:O49"/>
    <mergeCell ref="P7:Q7"/>
    <mergeCell ref="R7:S7"/>
    <mergeCell ref="C8:O8"/>
    <mergeCell ref="H7:I7"/>
    <mergeCell ref="J7:K7"/>
    <mergeCell ref="L7:M7"/>
    <mergeCell ref="C22:S22"/>
    <mergeCell ref="C39:S39"/>
    <mergeCell ref="C42:S42"/>
  </mergeCells>
  <printOptions horizontalCentered="1"/>
  <pageMargins left="0.35" right="0.17" top="0.93" bottom="0.17" header="0.17" footer="0.17"/>
  <pageSetup paperSize="9"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PS </vt:lpstr>
      <vt:lpstr>'PS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2021-11-01T07:15:05Z</cp:lastPrinted>
  <dcterms:created xsi:type="dcterms:W3CDTF">2021-02-05T12:48:17Z</dcterms:created>
  <dcterms:modified xsi:type="dcterms:W3CDTF">2021-11-15T07:06:32Z</dcterms:modified>
</cp:coreProperties>
</file>