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D21" i="3" l="1"/>
  <c r="C21" i="3"/>
  <c r="H47" i="3" l="1"/>
  <c r="G47" i="3"/>
  <c r="H38" i="3"/>
  <c r="H46" i="3" s="1"/>
  <c r="G38" i="3"/>
  <c r="H21" i="3"/>
  <c r="G21" i="3"/>
  <c r="K21" i="3" s="1"/>
  <c r="J21" i="3" l="1"/>
  <c r="L21" i="3"/>
  <c r="G48" i="3"/>
  <c r="H48" i="3"/>
  <c r="G46" i="3"/>
  <c r="J41" i="3"/>
  <c r="J38" i="3"/>
  <c r="L10" i="3"/>
  <c r="L11" i="3"/>
  <c r="L12" i="3"/>
  <c r="L13" i="3"/>
  <c r="L14" i="3"/>
  <c r="L15" i="3"/>
  <c r="L16" i="3"/>
  <c r="L17" i="3"/>
  <c r="L18" i="3"/>
  <c r="L19" i="3"/>
  <c r="L20" i="3"/>
  <c r="K10" i="3"/>
  <c r="K11" i="3"/>
  <c r="K12" i="3"/>
  <c r="K13" i="3"/>
  <c r="K14" i="3"/>
  <c r="K15" i="3"/>
  <c r="K16" i="3"/>
  <c r="K17" i="3"/>
  <c r="K18" i="3"/>
  <c r="K19" i="3"/>
  <c r="K20" i="3"/>
  <c r="I10" i="3"/>
  <c r="I11" i="3"/>
  <c r="I12" i="3"/>
  <c r="I13" i="3"/>
  <c r="I14" i="3"/>
  <c r="I15" i="3"/>
  <c r="I16" i="3"/>
  <c r="I17" i="3"/>
  <c r="I18" i="3"/>
  <c r="I19" i="3"/>
  <c r="I20" i="3"/>
  <c r="I21" i="3"/>
  <c r="J10" i="3"/>
  <c r="J11" i="3"/>
  <c r="J12" i="3"/>
  <c r="J13" i="3"/>
  <c r="J14" i="3"/>
  <c r="J15" i="3"/>
  <c r="J16" i="3"/>
  <c r="J17" i="3"/>
  <c r="J18" i="3"/>
  <c r="J19" i="3"/>
  <c r="J20" i="3"/>
  <c r="J40" i="3" l="1"/>
  <c r="K40" i="3"/>
  <c r="L40" i="3"/>
  <c r="I41" i="3"/>
  <c r="G50" i="3" l="1"/>
  <c r="H50" i="3"/>
  <c r="J43" i="3" l="1"/>
  <c r="I40" i="3"/>
  <c r="I43" i="3"/>
  <c r="J23" i="3"/>
  <c r="J24" i="3"/>
  <c r="J25" i="3"/>
  <c r="J26" i="3"/>
  <c r="J27" i="3"/>
  <c r="J28" i="3"/>
  <c r="J29" i="3"/>
  <c r="J30" i="3"/>
  <c r="J31" i="3"/>
  <c r="J32" i="3"/>
  <c r="J34" i="3"/>
  <c r="J35" i="3"/>
  <c r="J36" i="3"/>
  <c r="J37" i="3"/>
  <c r="I23" i="3"/>
  <c r="I24" i="3"/>
  <c r="I25" i="3"/>
  <c r="I26" i="3"/>
  <c r="I27" i="3"/>
  <c r="I28" i="3"/>
  <c r="I29" i="3"/>
  <c r="I30" i="3"/>
  <c r="I31" i="3"/>
  <c r="I32" i="3"/>
  <c r="I34" i="3"/>
  <c r="I35" i="3"/>
  <c r="I36" i="3"/>
  <c r="I37" i="3"/>
  <c r="J9" i="3"/>
  <c r="I9" i="3"/>
  <c r="I44" i="3" l="1"/>
  <c r="J44" i="3"/>
  <c r="L43" i="3" l="1"/>
  <c r="L24" i="3"/>
  <c r="L25" i="3"/>
  <c r="L26" i="3"/>
  <c r="L27" i="3"/>
  <c r="L28" i="3"/>
  <c r="L29" i="3"/>
  <c r="L30" i="3"/>
  <c r="L31" i="3"/>
  <c r="L32" i="3"/>
  <c r="L34" i="3"/>
  <c r="L35" i="3"/>
  <c r="L23" i="3"/>
  <c r="K43" i="3"/>
  <c r="K28" i="3"/>
  <c r="K35" i="3"/>
  <c r="K34" i="3"/>
  <c r="K32" i="3"/>
  <c r="K31" i="3"/>
  <c r="K30" i="3"/>
  <c r="K29" i="3"/>
  <c r="K27" i="3"/>
  <c r="K26" i="3"/>
  <c r="K25" i="3"/>
  <c r="K24" i="3"/>
  <c r="K23" i="3"/>
  <c r="K9" i="3"/>
  <c r="L9" i="3"/>
  <c r="I38" i="3"/>
  <c r="J46" i="3" l="1"/>
  <c r="I46" i="3"/>
  <c r="D41" i="3"/>
  <c r="C41" i="3"/>
  <c r="C47" i="3" l="1"/>
  <c r="K41" i="3"/>
  <c r="D47" i="3"/>
  <c r="L41" i="3"/>
  <c r="J47" i="3"/>
  <c r="J48" i="3"/>
  <c r="D44" i="3"/>
  <c r="L44" i="3" s="1"/>
  <c r="C44" i="3"/>
  <c r="K44" i="3" s="1"/>
  <c r="D38" i="3"/>
  <c r="L38" i="3" s="1"/>
  <c r="C38" i="3"/>
  <c r="K38" i="3" s="1"/>
  <c r="J50" i="3" l="1"/>
  <c r="L47" i="3"/>
  <c r="K47" i="3"/>
  <c r="I47" i="3"/>
  <c r="I48" i="3"/>
  <c r="C46" i="3"/>
  <c r="D46" i="3"/>
  <c r="I50" i="3" l="1"/>
  <c r="D48" i="3"/>
  <c r="L46" i="3"/>
  <c r="C48" i="3"/>
  <c r="K46" i="3"/>
  <c r="D50" i="3" l="1"/>
  <c r="L50" i="3" s="1"/>
  <c r="L48" i="3"/>
  <c r="C50" i="3"/>
  <c r="K50" i="3" s="1"/>
  <c r="K48" i="3"/>
</calcChain>
</file>

<file path=xl/sharedStrings.xml><?xml version="1.0" encoding="utf-8"?>
<sst xmlns="http://schemas.openxmlformats.org/spreadsheetml/2006/main" count="66" uniqueCount="55">
  <si>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</si>
  <si>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</si>
  <si>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</si>
  <si>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</si>
  <si>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</si>
  <si>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</si>
  <si>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</si>
  <si>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</si>
  <si>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</si>
  <si>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</si>
  <si>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</si>
  <si>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</si>
  <si>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</si>
  <si>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</si>
  <si>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</si>
  <si>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</si>
  <si>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</si>
  <si>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</si>
  <si>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</si>
  <si>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</si>
  <si>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</si>
  <si>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</si>
  <si>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</si>
  <si>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</si>
  <si>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</si>
  <si>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</si>
  <si>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</si>
  <si>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</si>
  <si>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</si>
  <si>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</si>
  <si>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</si>
  <si>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</si>
  <si>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</si>
  <si>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</si>
  <si>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</si>
  <si>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</si>
  <si>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</si>
  <si>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</si>
  <si>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</si>
  <si>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</si>
  <si>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</si>
  <si>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</si>
  <si>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</si>
  <si>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</si>
  <si>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</si>
  <si>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</si>
  <si>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</si>
  <si>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SLBC Punjab</t>
  </si>
  <si>
    <t>Q-o-Q</t>
  </si>
  <si>
    <t>Y-o-Y</t>
  </si>
  <si>
    <t xml:space="preserve">Bank Wise Y-o-Y and Q-o-Q Comparision under Agriculture Advances </t>
  </si>
  <si>
    <t>TOTAL  OUTSTANDING AGRICULTURE  ADVANCES</t>
  </si>
  <si>
    <t>(Amount in Lakhs)</t>
  </si>
  <si>
    <t>RBL Bank</t>
  </si>
  <si>
    <t>Annexure- 15.1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</si>
</sst>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2"/>
      <name val="Tahoma"/>
      <family val="2"/>
    </font>
    <font>
      <b/>
      <sz val="21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2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21" fillId="0" borderId="0"/>
    <xf numFmtId="0" fontId="20" fillId="0" borderId="0"/>
    <xf numFmtId="0" fontId="23" fillId="0" borderId="0" applyNumberFormat="0" applyBorder="0" applyProtection="0"/>
    <xf numFmtId="0" fontId="17" fillId="0" borderId="0"/>
    <xf numFmtId="0" fontId="22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2" fillId="0" borderId="11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25" xfId="0" applyFill="1" applyBorder="1"/>
    <xf numFmtId="0" fontId="2" fillId="0" borderId="12" xfId="0" applyFont="1" applyFill="1" applyBorder="1" applyAlignment="1">
      <alignment horizontal="left" vertical="center"/>
    </xf>
    <xf numFmtId="0" fontId="0" fillId="0" borderId="21" xfId="0" applyFill="1" applyBorder="1"/>
    <xf numFmtId="0" fontId="0" fillId="0" borderId="19" xfId="0" applyFill="1" applyBorder="1"/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0" fillId="0" borderId="0" xfId="0" applyBorder="1"/>
    <xf numFmtId="0" fontId="6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horizontal="left" vertical="center"/>
    </xf>
    <xf numFmtId="10" fontId="6" fillId="0" borderId="26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9" fontId="14" fillId="0" borderId="14" xfId="1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9" fontId="14" fillId="0" borderId="12" xfId="1" applyFont="1" applyFill="1" applyBorder="1" applyAlignment="1">
      <alignment horizontal="right" vertical="center"/>
    </xf>
    <xf numFmtId="9" fontId="14" fillId="0" borderId="26" xfId="1" applyFont="1" applyFill="1" applyBorder="1" applyAlignment="1">
      <alignment horizontal="right" vertical="center"/>
    </xf>
    <xf numFmtId="10" fontId="14" fillId="0" borderId="1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0" fontId="14" fillId="0" borderId="17" xfId="1" applyNumberFormat="1" applyFont="1" applyFill="1" applyBorder="1" applyAlignment="1">
      <alignment horizontal="right" vertical="center"/>
    </xf>
    <xf numFmtId="10" fontId="14" fillId="0" borderId="28" xfId="1" applyNumberFormat="1" applyFont="1" applyFill="1" applyBorder="1" applyAlignment="1">
      <alignment horizontal="right" vertical="center"/>
    </xf>
    <xf numFmtId="1" fontId="14" fillId="0" borderId="27" xfId="0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vertical="center"/>
    </xf>
    <xf numFmtId="10" fontId="14" fillId="0" borderId="10" xfId="1" applyNumberFormat="1" applyFont="1" applyFill="1" applyBorder="1" applyAlignment="1">
      <alignment horizontal="right" vertical="center"/>
    </xf>
    <xf numFmtId="10" fontId="14" fillId="0" borderId="6" xfId="1" applyNumberFormat="1" applyFont="1" applyFill="1" applyBorder="1" applyAlignment="1">
      <alignment horizontal="right" vertical="center"/>
    </xf>
    <xf numFmtId="9" fontId="14" fillId="0" borderId="17" xfId="1" applyFont="1" applyFill="1" applyBorder="1" applyAlignment="1">
      <alignment horizontal="right" vertical="center"/>
    </xf>
    <xf numFmtId="9" fontId="14" fillId="0" borderId="28" xfId="1" applyFont="1" applyFill="1" applyBorder="1" applyAlignment="1">
      <alignment horizontal="right" vertical="center"/>
    </xf>
    <xf numFmtId="1" fontId="15" fillId="0" borderId="34" xfId="0" applyNumberFormat="1" applyFont="1" applyFill="1" applyBorder="1" applyAlignment="1">
      <alignment vertical="center"/>
    </xf>
    <xf numFmtId="1" fontId="15" fillId="0" borderId="14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9" fontId="15" fillId="0" borderId="14" xfId="1" applyFont="1" applyFill="1" applyBorder="1" applyAlignment="1">
      <alignment vertical="center"/>
    </xf>
    <xf numFmtId="9" fontId="15" fillId="0" borderId="14" xfId="1" applyFont="1" applyFill="1" applyBorder="1" applyAlignment="1">
      <alignment horizontal="right" vertical="center"/>
    </xf>
    <xf numFmtId="9" fontId="15" fillId="0" borderId="30" xfId="1" applyFont="1" applyFill="1" applyBorder="1" applyAlignment="1">
      <alignment horizontal="right" vertical="center"/>
    </xf>
    <xf numFmtId="0" fontId="15" fillId="0" borderId="34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1" fontId="15" fillId="0" borderId="34" xfId="0" applyNumberFormat="1" applyFont="1" applyFill="1" applyBorder="1" applyAlignment="1">
      <alignment horizontal="right" vertical="center"/>
    </xf>
    <xf numFmtId="1" fontId="15" fillId="0" borderId="14" xfId="0" applyNumberFormat="1" applyFont="1" applyFill="1" applyBorder="1" applyAlignment="1">
      <alignment horizontal="right" vertical="center"/>
    </xf>
    <xf numFmtId="1" fontId="15" fillId="0" borderId="35" xfId="0" applyNumberFormat="1" applyFont="1" applyFill="1" applyBorder="1" applyAlignment="1">
      <alignment vertical="center"/>
    </xf>
    <xf numFmtId="1" fontId="15" fillId="0" borderId="15" xfId="0" applyNumberFormat="1" applyFont="1" applyFill="1" applyBorder="1" applyAlignment="1">
      <alignment vertical="center"/>
    </xf>
    <xf numFmtId="9" fontId="15" fillId="0" borderId="15" xfId="1" applyFont="1" applyFill="1" applyBorder="1" applyAlignment="1">
      <alignment horizontal="right" vertical="center"/>
    </xf>
    <xf numFmtId="1" fontId="15" fillId="0" borderId="15" xfId="0" applyNumberFormat="1" applyFont="1" applyFill="1" applyBorder="1" applyAlignment="1">
      <alignment horizontal="right" vertical="center"/>
    </xf>
    <xf numFmtId="0" fontId="0" fillId="3" borderId="0" xfId="0" applyFill="1"/>
    <xf numFmtId="1" fontId="14" fillId="0" borderId="10" xfId="0" applyNumberFormat="1" applyFont="1" applyFill="1" applyBorder="1" applyAlignment="1">
      <alignment vertical="center"/>
    </xf>
    <xf numFmtId="1" fontId="14" fillId="0" borderId="22" xfId="0" applyNumberFormat="1" applyFont="1" applyFill="1" applyBorder="1" applyAlignment="1">
      <alignment vertical="center"/>
    </xf>
    <xf numFmtId="1" fontId="14" fillId="0" borderId="12" xfId="0" applyNumberFormat="1" applyFont="1" applyFill="1" applyBorder="1" applyAlignment="1">
      <alignment vertical="center"/>
    </xf>
    <xf numFmtId="1" fontId="14" fillId="0" borderId="1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" fontId="19" fillId="0" borderId="14" xfId="2" applyNumberFormat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vertical="center"/>
    </xf>
    <xf numFmtId="1" fontId="14" fillId="0" borderId="31" xfId="0" applyNumberFormat="1" applyFont="1" applyFill="1" applyBorder="1" applyAlignment="1">
      <alignment vertical="center"/>
    </xf>
    <xf numFmtId="1" fontId="14" fillId="0" borderId="9" xfId="0" applyNumberFormat="1" applyFont="1" applyFill="1" applyBorder="1" applyAlignment="1">
      <alignment vertical="center"/>
    </xf>
    <xf numFmtId="10" fontId="14" fillId="0" borderId="5" xfId="1" applyNumberFormat="1" applyFont="1" applyFill="1" applyBorder="1" applyAlignment="1">
      <alignment horizontal="right" vertical="center"/>
    </xf>
    <xf numFmtId="10" fontId="14" fillId="0" borderId="12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0" xfId="0" applyFont="1" applyFill="1"/>
    <xf numFmtId="9" fontId="15" fillId="0" borderId="15" xfId="1" applyFont="1" applyFill="1" applyBorder="1" applyAlignment="1">
      <alignment vertical="center"/>
    </xf>
    <xf numFmtId="9" fontId="15" fillId="0" borderId="40" xfId="1" applyFont="1" applyFill="1" applyBorder="1" applyAlignment="1">
      <alignment horizontal="right" vertical="center"/>
    </xf>
    <xf numFmtId="9" fontId="14" fillId="0" borderId="12" xfId="1" applyFont="1" applyFill="1" applyBorder="1" applyAlignment="1">
      <alignment vertical="center"/>
    </xf>
    <xf numFmtId="9" fontId="15" fillId="0" borderId="10" xfId="1" applyFont="1" applyFill="1" applyBorder="1" applyAlignment="1">
      <alignment vertical="center"/>
    </xf>
    <xf numFmtId="9" fontId="15" fillId="0" borderId="10" xfId="1" applyFont="1" applyFill="1" applyBorder="1" applyAlignment="1">
      <alignment horizontal="right" vertical="center"/>
    </xf>
    <xf numFmtId="9" fontId="15" fillId="0" borderId="6" xfId="1" applyFont="1" applyFill="1" applyBorder="1" applyAlignment="1">
      <alignment horizontal="right" vertical="center"/>
    </xf>
    <xf numFmtId="9" fontId="15" fillId="0" borderId="5" xfId="1" applyFont="1" applyFill="1" applyBorder="1" applyAlignment="1">
      <alignment horizontal="right" vertical="center"/>
    </xf>
    <xf numFmtId="1" fontId="15" fillId="0" borderId="10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7" fontId="8" fillId="0" borderId="31" xfId="0" quotePrefix="1" applyNumberFormat="1" applyFont="1" applyFill="1" applyBorder="1" applyAlignment="1">
      <alignment horizontal="center"/>
    </xf>
    <xf numFmtId="0" fontId="8" fillId="0" borderId="10" xfId="0" quotePrefix="1" applyFont="1" applyFill="1" applyBorder="1" applyAlignment="1">
      <alignment horizontal="center"/>
    </xf>
    <xf numFmtId="17" fontId="7" fillId="0" borderId="10" xfId="0" quotePrefix="1" applyNumberFormat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7" fillId="0" borderId="9" xfId="0" quotePrefix="1" applyNumberFormat="1" applyFon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</cellXfs>
  <cellStyles count="28">
    <cellStyle name="Currency 2" xfId="9"/>
    <cellStyle name="Currency 2 2" xfId="21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2" xfId="6"/>
    <cellStyle name="Normal 2 2" xfId="14"/>
    <cellStyle name="Normal 2 3" xfId="19"/>
    <cellStyle name="Normal 3" xfId="8"/>
    <cellStyle name="Normal 3 2" xfId="10"/>
    <cellStyle name="Normal 3 3" xfId="20"/>
    <cellStyle name="Normal 3 3 2" xfId="27"/>
    <cellStyle name="Normal 4" xfId="11"/>
    <cellStyle name="Normal 4 2" xfId="22"/>
    <cellStyle name="Normal 5" xfId="12"/>
    <cellStyle name="Normal 6" xfId="13"/>
    <cellStyle name="Normal 6 2" xfId="17"/>
    <cellStyle name="Normal 6 3" xfId="23"/>
    <cellStyle name="Normal 7" xfId="15"/>
    <cellStyle name="Normal 7 2" xfId="24"/>
    <cellStyle name="Normal 8" xfId="16"/>
    <cellStyle name="Normal 8 2" xfId="25"/>
    <cellStyle name="Normal 9" xfId="18"/>
    <cellStyle name="Normal 9 2" xfId="26"/>
    <cellStyle name="Percent" xfId="1" builtinId="5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zoomScale="55" zoomScaleNormal="70" zoomScaleSheetLayoutView="55" workbookViewId="0">
      <selection activeCell="J14" sqref="J14"/>
    </sheetView>
  </sheetViews>
  <sheetFormatPr defaultRowHeight="14.4"/>
  <cols>
    <col min="1" max="1" width="9.33203125" bestFit="1" customWidth="1"/>
    <col min="2" max="2" width="51.6640625" customWidth="1"/>
    <col min="3" max="4" width="26.33203125" customWidth="1"/>
    <col min="5" max="8" width="26.33203125" style="4" customWidth="1"/>
    <col min="9" max="12" width="26.33203125" customWidth="1"/>
  </cols>
  <sheetData>
    <row r="1" spans="1:12" s="17" customFormat="1">
      <c r="A1" s="5"/>
      <c r="B1" s="5"/>
      <c r="E1" s="5"/>
      <c r="F1" s="5"/>
      <c r="G1" s="5"/>
      <c r="H1" s="5"/>
    </row>
    <row r="2" spans="1:12" ht="29.4" thickBot="1">
      <c r="A2" s="5"/>
      <c r="B2" s="5"/>
      <c r="C2" s="17"/>
      <c r="D2" s="17"/>
      <c r="E2" s="5"/>
      <c r="F2" s="5"/>
      <c r="G2" s="5"/>
      <c r="H2" s="5"/>
      <c r="I2" s="17"/>
      <c r="J2" s="17"/>
      <c r="K2" s="85" t="s">
        <v>54</v>
      </c>
      <c r="L2" s="85"/>
    </row>
    <row r="3" spans="1:12" ht="39" thickBot="1">
      <c r="A3" s="82" t="s">
        <v>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ht="26.4" thickBot="1">
      <c r="A4" s="8"/>
      <c r="B4" s="9"/>
      <c r="C4" s="9"/>
      <c r="D4" s="9"/>
      <c r="E4" s="9"/>
      <c r="F4" s="9"/>
      <c r="G4" s="9"/>
      <c r="H4" s="9"/>
      <c r="I4" s="9"/>
      <c r="J4" s="9"/>
      <c r="K4" s="102" t="s">
        <v>52</v>
      </c>
      <c r="L4" s="103"/>
    </row>
    <row r="5" spans="1:12" ht="31.8" customHeight="1" thickBot="1">
      <c r="A5" s="86" t="s">
        <v>0</v>
      </c>
      <c r="B5" s="89" t="s">
        <v>1</v>
      </c>
      <c r="C5" s="92" t="s">
        <v>51</v>
      </c>
      <c r="D5" s="92"/>
      <c r="E5" s="92"/>
      <c r="F5" s="92"/>
      <c r="G5" s="92"/>
      <c r="H5" s="92"/>
      <c r="I5" s="92"/>
      <c r="J5" s="92"/>
      <c r="K5" s="92"/>
      <c r="L5" s="93"/>
    </row>
    <row r="6" spans="1:12" ht="24.9" customHeight="1" thickBot="1">
      <c r="A6" s="87"/>
      <c r="B6" s="90"/>
      <c r="C6" s="94">
        <v>44075</v>
      </c>
      <c r="D6" s="95"/>
      <c r="E6" s="96">
        <v>44348</v>
      </c>
      <c r="F6" s="97"/>
      <c r="G6" s="96">
        <v>44440</v>
      </c>
      <c r="H6" s="97"/>
      <c r="I6" s="100" t="s">
        <v>48</v>
      </c>
      <c r="J6" s="101"/>
      <c r="K6" s="98" t="s">
        <v>49</v>
      </c>
      <c r="L6" s="99"/>
    </row>
    <row r="7" spans="1:12" ht="24.9" customHeight="1" thickBot="1">
      <c r="A7" s="88"/>
      <c r="B7" s="91"/>
      <c r="C7" s="18" t="s">
        <v>2</v>
      </c>
      <c r="D7" s="12" t="s">
        <v>3</v>
      </c>
      <c r="E7" s="12" t="s">
        <v>2</v>
      </c>
      <c r="F7" s="12" t="s">
        <v>3</v>
      </c>
      <c r="G7" s="12" t="s">
        <v>2</v>
      </c>
      <c r="H7" s="12" t="s">
        <v>3</v>
      </c>
      <c r="I7" s="10" t="s">
        <v>2</v>
      </c>
      <c r="J7" s="11" t="s">
        <v>3</v>
      </c>
      <c r="K7" s="12" t="s">
        <v>2</v>
      </c>
      <c r="L7" s="11" t="s">
        <v>3</v>
      </c>
    </row>
    <row r="8" spans="1:12" ht="24.9" customHeight="1">
      <c r="A8" s="1" t="s">
        <v>4</v>
      </c>
      <c r="B8" s="20" t="s">
        <v>5</v>
      </c>
      <c r="C8" s="19"/>
      <c r="D8" s="7"/>
      <c r="E8" s="60"/>
      <c r="F8" s="60"/>
      <c r="G8" s="5"/>
      <c r="H8" s="5"/>
      <c r="I8" s="5"/>
      <c r="J8" s="5"/>
      <c r="K8" s="5"/>
      <c r="L8" s="6"/>
    </row>
    <row r="9" spans="1:12" ht="24.9" customHeight="1">
      <c r="A9" s="14">
        <v>1</v>
      </c>
      <c r="B9" s="21" t="s">
        <v>30</v>
      </c>
      <c r="C9" s="41">
        <v>358226</v>
      </c>
      <c r="D9" s="42">
        <v>1482565</v>
      </c>
      <c r="E9" s="43">
        <v>328622</v>
      </c>
      <c r="F9" s="50">
        <v>1397100</v>
      </c>
      <c r="G9" s="43">
        <v>327761</v>
      </c>
      <c r="H9" s="43">
        <v>1433032</v>
      </c>
      <c r="I9" s="44">
        <f>(G9-E9)/E9</f>
        <v>-2.6200315255825841E-3</v>
      </c>
      <c r="J9" s="44">
        <f>(H9-F9)/F9</f>
        <v>2.5718989335051179E-2</v>
      </c>
      <c r="K9" s="45">
        <f>(G9-C9)/C9</f>
        <v>-8.5044078319273311E-2</v>
      </c>
      <c r="L9" s="46">
        <f>(H9-D9)/D9</f>
        <v>-3.3410339512938723E-2</v>
      </c>
    </row>
    <row r="10" spans="1:12" s="55" customFormat="1" ht="24.9" customHeight="1">
      <c r="A10" s="14">
        <v>2</v>
      </c>
      <c r="B10" s="21" t="s">
        <v>31</v>
      </c>
      <c r="C10" s="41">
        <v>187318</v>
      </c>
      <c r="D10" s="42">
        <v>557818</v>
      </c>
      <c r="E10" s="42">
        <v>170480</v>
      </c>
      <c r="F10" s="50">
        <v>585919.45785999997</v>
      </c>
      <c r="G10" s="42">
        <v>174335</v>
      </c>
      <c r="H10" s="42">
        <v>623976.92021000001</v>
      </c>
      <c r="I10" s="44">
        <f t="shared" ref="I10:I50" si="0">(G10-E10)/E10</f>
        <v>2.2612623181604879E-2</v>
      </c>
      <c r="J10" s="44">
        <f t="shared" ref="J10:J50" si="1">(H10-F10)/F10</f>
        <v>6.495340245056945E-2</v>
      </c>
      <c r="K10" s="45">
        <f t="shared" ref="K10:K21" si="2">(G10-C10)/C10</f>
        <v>-6.9309943518508638E-2</v>
      </c>
      <c r="L10" s="46">
        <f t="shared" ref="L10:L21" si="3">(H10-D10)/D10</f>
        <v>0.11860305728750239</v>
      </c>
    </row>
    <row r="11" spans="1:12" s="55" customFormat="1" ht="24.9" customHeight="1">
      <c r="A11" s="14">
        <v>3</v>
      </c>
      <c r="B11" s="21" t="s">
        <v>6</v>
      </c>
      <c r="C11" s="41">
        <v>50734</v>
      </c>
      <c r="D11" s="42">
        <v>119931</v>
      </c>
      <c r="E11" s="42">
        <v>53452</v>
      </c>
      <c r="F11" s="50">
        <v>125153</v>
      </c>
      <c r="G11" s="42">
        <v>54167</v>
      </c>
      <c r="H11" s="42">
        <v>127334</v>
      </c>
      <c r="I11" s="44">
        <f t="shared" si="0"/>
        <v>1.3376487315722517E-2</v>
      </c>
      <c r="J11" s="44">
        <f t="shared" si="1"/>
        <v>1.7426669756218389E-2</v>
      </c>
      <c r="K11" s="45">
        <f t="shared" si="2"/>
        <v>6.7666653526234868E-2</v>
      </c>
      <c r="L11" s="46">
        <f t="shared" si="3"/>
        <v>6.17271597835422E-2</v>
      </c>
    </row>
    <row r="12" spans="1:12" s="55" customFormat="1" ht="24.9" customHeight="1">
      <c r="A12" s="14">
        <v>4</v>
      </c>
      <c r="B12" s="21" t="s">
        <v>32</v>
      </c>
      <c r="C12" s="47">
        <v>26578</v>
      </c>
      <c r="D12" s="48">
        <v>115296</v>
      </c>
      <c r="E12" s="48">
        <v>22864</v>
      </c>
      <c r="F12" s="50">
        <v>79035.746454499982</v>
      </c>
      <c r="G12" s="50">
        <v>34670</v>
      </c>
      <c r="H12" s="50">
        <v>132175</v>
      </c>
      <c r="I12" s="44">
        <f t="shared" si="0"/>
        <v>0.51635759272218329</v>
      </c>
      <c r="J12" s="44">
        <f t="shared" si="1"/>
        <v>0.67234455204508892</v>
      </c>
      <c r="K12" s="45">
        <f t="shared" si="2"/>
        <v>0.30446233727142752</v>
      </c>
      <c r="L12" s="46">
        <f t="shared" si="3"/>
        <v>0.14639709963918957</v>
      </c>
    </row>
    <row r="13" spans="1:12" s="55" customFormat="1" ht="24.9" customHeight="1">
      <c r="A13" s="14">
        <v>5</v>
      </c>
      <c r="B13" s="21" t="s">
        <v>33</v>
      </c>
      <c r="C13" s="47">
        <v>54537</v>
      </c>
      <c r="D13" s="48">
        <v>276854</v>
      </c>
      <c r="E13" s="48">
        <v>58339</v>
      </c>
      <c r="F13" s="50">
        <v>243804.4841</v>
      </c>
      <c r="G13" s="50">
        <v>63013</v>
      </c>
      <c r="H13" s="50">
        <v>254459.97412109998</v>
      </c>
      <c r="I13" s="44">
        <f t="shared" si="0"/>
        <v>8.0117931400949624E-2</v>
      </c>
      <c r="J13" s="44">
        <f t="shared" si="1"/>
        <v>4.3705061703169783E-2</v>
      </c>
      <c r="K13" s="45">
        <f t="shared" si="2"/>
        <v>0.1554174230339036</v>
      </c>
      <c r="L13" s="46">
        <f t="shared" si="3"/>
        <v>-8.0887492609462111E-2</v>
      </c>
    </row>
    <row r="14" spans="1:12" s="55" customFormat="1" ht="24.9" customHeight="1">
      <c r="A14" s="14">
        <v>6</v>
      </c>
      <c r="B14" s="21" t="s">
        <v>34</v>
      </c>
      <c r="C14" s="47">
        <v>605</v>
      </c>
      <c r="D14" s="48">
        <v>2642</v>
      </c>
      <c r="E14" s="48">
        <v>758</v>
      </c>
      <c r="F14" s="50">
        <v>3597.3599999999997</v>
      </c>
      <c r="G14" s="61">
        <v>753</v>
      </c>
      <c r="H14" s="61">
        <v>3590.6200000000003</v>
      </c>
      <c r="I14" s="44">
        <f t="shared" si="0"/>
        <v>-6.5963060686015833E-3</v>
      </c>
      <c r="J14" s="44">
        <f t="shared" si="1"/>
        <v>-1.8735961927633952E-3</v>
      </c>
      <c r="K14" s="45">
        <f t="shared" si="2"/>
        <v>0.24462809917355371</v>
      </c>
      <c r="L14" s="46">
        <f t="shared" si="3"/>
        <v>0.35905374716124161</v>
      </c>
    </row>
    <row r="15" spans="1:12" ht="24.9" customHeight="1">
      <c r="A15" s="14">
        <v>7</v>
      </c>
      <c r="B15" s="21" t="s">
        <v>35</v>
      </c>
      <c r="C15" s="49">
        <v>56037</v>
      </c>
      <c r="D15" s="50">
        <v>361976</v>
      </c>
      <c r="E15" s="48">
        <v>72816</v>
      </c>
      <c r="F15" s="50">
        <v>356923.69767020002</v>
      </c>
      <c r="G15" s="50">
        <v>75781</v>
      </c>
      <c r="H15" s="50">
        <v>345028</v>
      </c>
      <c r="I15" s="44">
        <f t="shared" si="0"/>
        <v>4.0719072731267854E-2</v>
      </c>
      <c r="J15" s="44">
        <f t="shared" si="1"/>
        <v>-3.332840533662669E-2</v>
      </c>
      <c r="K15" s="45">
        <f t="shared" si="2"/>
        <v>0.3523386334029302</v>
      </c>
      <c r="L15" s="46">
        <f t="shared" si="3"/>
        <v>-4.6820783698366744E-2</v>
      </c>
    </row>
    <row r="16" spans="1:12" s="55" customFormat="1" ht="24.9" customHeight="1">
      <c r="A16" s="14">
        <v>8</v>
      </c>
      <c r="B16" s="21" t="s">
        <v>36</v>
      </c>
      <c r="C16" s="41">
        <v>24680</v>
      </c>
      <c r="D16" s="42">
        <v>83432</v>
      </c>
      <c r="E16" s="42">
        <v>24511</v>
      </c>
      <c r="F16" s="50">
        <v>75486.84</v>
      </c>
      <c r="G16" s="42">
        <v>24511</v>
      </c>
      <c r="H16" s="42">
        <v>95866.89</v>
      </c>
      <c r="I16" s="44">
        <f t="shared" si="0"/>
        <v>0</v>
      </c>
      <c r="J16" s="44">
        <f t="shared" si="1"/>
        <v>0.26998149611243499</v>
      </c>
      <c r="K16" s="45">
        <f t="shared" si="2"/>
        <v>-6.8476499189627227E-3</v>
      </c>
      <c r="L16" s="46">
        <f t="shared" si="3"/>
        <v>0.14904221401860196</v>
      </c>
    </row>
    <row r="17" spans="1:12" ht="24.9" customHeight="1">
      <c r="A17" s="14">
        <v>9</v>
      </c>
      <c r="B17" s="21" t="s">
        <v>37</v>
      </c>
      <c r="C17" s="41">
        <v>23777</v>
      </c>
      <c r="D17" s="42">
        <v>153527</v>
      </c>
      <c r="E17" s="42">
        <v>18883</v>
      </c>
      <c r="F17" s="50">
        <v>143812.54</v>
      </c>
      <c r="G17" s="42">
        <v>18591</v>
      </c>
      <c r="H17" s="42">
        <v>147076</v>
      </c>
      <c r="I17" s="44">
        <f t="shared" si="0"/>
        <v>-1.5463644548006143E-2</v>
      </c>
      <c r="J17" s="44">
        <f t="shared" si="1"/>
        <v>2.2692457834344568E-2</v>
      </c>
      <c r="K17" s="45">
        <f t="shared" si="2"/>
        <v>-0.2181099381755478</v>
      </c>
      <c r="L17" s="46">
        <f t="shared" si="3"/>
        <v>-4.2018667726198E-2</v>
      </c>
    </row>
    <row r="18" spans="1:12" ht="24.9" customHeight="1">
      <c r="A18" s="14">
        <v>10</v>
      </c>
      <c r="B18" s="21" t="s">
        <v>38</v>
      </c>
      <c r="C18" s="41">
        <v>8777</v>
      </c>
      <c r="D18" s="42">
        <v>174118</v>
      </c>
      <c r="E18" s="42">
        <v>6851</v>
      </c>
      <c r="F18" s="50">
        <v>50711</v>
      </c>
      <c r="G18" s="42">
        <v>8636</v>
      </c>
      <c r="H18" s="42">
        <v>169079</v>
      </c>
      <c r="I18" s="44">
        <f t="shared" si="0"/>
        <v>0.26054590570719605</v>
      </c>
      <c r="J18" s="44">
        <f t="shared" si="1"/>
        <v>2.334168129202737</v>
      </c>
      <c r="K18" s="45">
        <f t="shared" si="2"/>
        <v>-1.606471459496411E-2</v>
      </c>
      <c r="L18" s="46">
        <f t="shared" si="3"/>
        <v>-2.8940144040248566E-2</v>
      </c>
    </row>
    <row r="19" spans="1:12" s="55" customFormat="1" ht="24.9" customHeight="1">
      <c r="A19" s="14">
        <v>11</v>
      </c>
      <c r="B19" s="21" t="s">
        <v>39</v>
      </c>
      <c r="C19" s="47">
        <v>232801</v>
      </c>
      <c r="D19" s="48">
        <v>695235</v>
      </c>
      <c r="E19" s="48">
        <v>217000</v>
      </c>
      <c r="F19" s="50">
        <v>607839.19407260034</v>
      </c>
      <c r="G19" s="50">
        <v>234748</v>
      </c>
      <c r="H19" s="50">
        <v>615514.6030352005</v>
      </c>
      <c r="I19" s="44">
        <f t="shared" si="0"/>
        <v>8.1788018433179718E-2</v>
      </c>
      <c r="J19" s="44">
        <f t="shared" si="1"/>
        <v>1.2627367628556402E-2</v>
      </c>
      <c r="K19" s="45">
        <f t="shared" si="2"/>
        <v>8.3633661367433984E-3</v>
      </c>
      <c r="L19" s="46">
        <f t="shared" si="3"/>
        <v>-0.11466683490445605</v>
      </c>
    </row>
    <row r="20" spans="1:12" ht="24.9" customHeight="1" thickBot="1">
      <c r="A20" s="15">
        <v>12</v>
      </c>
      <c r="B20" s="22" t="s">
        <v>40</v>
      </c>
      <c r="C20" s="51">
        <v>49660</v>
      </c>
      <c r="D20" s="52">
        <v>247564</v>
      </c>
      <c r="E20" s="52">
        <v>50591</v>
      </c>
      <c r="F20" s="50">
        <v>261019.42074690008</v>
      </c>
      <c r="G20" s="52">
        <v>50205</v>
      </c>
      <c r="H20" s="52">
        <v>261109.20304650004</v>
      </c>
      <c r="I20" s="44">
        <f t="shared" si="0"/>
        <v>-7.6298155798462178E-3</v>
      </c>
      <c r="J20" s="44">
        <f t="shared" si="1"/>
        <v>3.4396789075330053E-4</v>
      </c>
      <c r="K20" s="53">
        <f t="shared" si="2"/>
        <v>1.0974627466774063E-2</v>
      </c>
      <c r="L20" s="75">
        <f t="shared" si="3"/>
        <v>5.4713944864762415E-2</v>
      </c>
    </row>
    <row r="21" spans="1:12" s="16" customFormat="1" ht="24.9" customHeight="1" thickBot="1">
      <c r="A21" s="62"/>
      <c r="B21" s="63" t="s">
        <v>7</v>
      </c>
      <c r="C21" s="64">
        <f>SUM(C9:C20)</f>
        <v>1073730</v>
      </c>
      <c r="D21" s="64">
        <f>SUM(D9:D20)</f>
        <v>4270958</v>
      </c>
      <c r="E21" s="56">
        <v>1025167</v>
      </c>
      <c r="F21" s="65">
        <v>3930402.7409042004</v>
      </c>
      <c r="G21" s="65">
        <f>SUM(G9:G20)</f>
        <v>1067171</v>
      </c>
      <c r="H21" s="65">
        <f>SUM(H9:H20)</f>
        <v>4208242.2104128003</v>
      </c>
      <c r="I21" s="66">
        <f t="shared" si="0"/>
        <v>4.0972836620765202E-2</v>
      </c>
      <c r="J21" s="38">
        <f t="shared" si="1"/>
        <v>7.0689821838634828E-2</v>
      </c>
      <c r="K21" s="80">
        <f t="shared" si="2"/>
        <v>-6.108612034682835E-3</v>
      </c>
      <c r="L21" s="79">
        <f t="shared" si="3"/>
        <v>-1.4684244047166862E-2</v>
      </c>
    </row>
    <row r="22" spans="1:12" ht="24.9" customHeight="1">
      <c r="A22" s="1" t="s">
        <v>8</v>
      </c>
      <c r="B22" s="23" t="s">
        <v>9</v>
      </c>
      <c r="C22" s="28"/>
      <c r="D22" s="57"/>
      <c r="E22" s="57"/>
      <c r="F22" s="57"/>
      <c r="G22" s="27"/>
      <c r="H22" s="57"/>
      <c r="I22" s="27"/>
      <c r="J22" s="27"/>
      <c r="K22" s="29"/>
      <c r="L22" s="30"/>
    </row>
    <row r="23" spans="1:12" s="55" customFormat="1" ht="24.9" customHeight="1">
      <c r="A23" s="14">
        <v>13</v>
      </c>
      <c r="B23" s="21" t="s">
        <v>10</v>
      </c>
      <c r="C23" s="47">
        <v>17610</v>
      </c>
      <c r="D23" s="48">
        <v>100468</v>
      </c>
      <c r="E23" s="48">
        <v>18351</v>
      </c>
      <c r="F23" s="50">
        <v>95045.583605199994</v>
      </c>
      <c r="G23" s="50">
        <v>18087</v>
      </c>
      <c r="H23" s="50">
        <v>90444.663627199989</v>
      </c>
      <c r="I23" s="44">
        <f t="shared" si="0"/>
        <v>-1.4386136995259114E-2</v>
      </c>
      <c r="J23" s="44">
        <f t="shared" si="1"/>
        <v>-4.8407509360048652E-2</v>
      </c>
      <c r="K23" s="53">
        <f t="shared" ref="K23:K32" si="4">(G23-C23)/C23</f>
        <v>2.708688245315162E-2</v>
      </c>
      <c r="L23" s="46">
        <f t="shared" ref="L23:L32" si="5">(H23-D23)/D23</f>
        <v>-9.9766456710594531E-2</v>
      </c>
    </row>
    <row r="24" spans="1:12" s="55" customFormat="1" ht="24.9" customHeight="1">
      <c r="A24" s="14">
        <v>14</v>
      </c>
      <c r="B24" s="21" t="s">
        <v>11</v>
      </c>
      <c r="C24" s="41">
        <v>141</v>
      </c>
      <c r="D24" s="42">
        <v>4385</v>
      </c>
      <c r="E24" s="42">
        <v>158</v>
      </c>
      <c r="F24" s="50">
        <v>3150.5836644999999</v>
      </c>
      <c r="G24" s="42">
        <v>162</v>
      </c>
      <c r="H24" s="42">
        <v>3913.5830128000002</v>
      </c>
      <c r="I24" s="44">
        <f t="shared" si="0"/>
        <v>2.5316455696202531E-2</v>
      </c>
      <c r="J24" s="44">
        <f t="shared" si="1"/>
        <v>0.24217714225376361</v>
      </c>
      <c r="K24" s="53">
        <f t="shared" si="4"/>
        <v>0.14893617021276595</v>
      </c>
      <c r="L24" s="46">
        <f t="shared" si="5"/>
        <v>-0.10750672456100337</v>
      </c>
    </row>
    <row r="25" spans="1:12" s="55" customFormat="1" ht="24.9" customHeight="1">
      <c r="A25" s="14">
        <v>15</v>
      </c>
      <c r="B25" s="21" t="s">
        <v>12</v>
      </c>
      <c r="C25" s="41">
        <v>299527</v>
      </c>
      <c r="D25" s="42">
        <v>1093968</v>
      </c>
      <c r="E25" s="42">
        <v>289826</v>
      </c>
      <c r="F25" s="50">
        <v>1093685.7106918001</v>
      </c>
      <c r="G25" s="42">
        <v>286415</v>
      </c>
      <c r="H25" s="42">
        <v>1157476.7492721002</v>
      </c>
      <c r="I25" s="44">
        <f t="shared" si="0"/>
        <v>-1.1769130443783511E-2</v>
      </c>
      <c r="J25" s="44">
        <f t="shared" si="1"/>
        <v>5.8326663644484904E-2</v>
      </c>
      <c r="K25" s="53">
        <f t="shared" si="4"/>
        <v>-4.3775686332116974E-2</v>
      </c>
      <c r="L25" s="46">
        <f t="shared" si="5"/>
        <v>5.8053571285540492E-2</v>
      </c>
    </row>
    <row r="26" spans="1:12" ht="24.9" customHeight="1">
      <c r="A26" s="14">
        <v>16</v>
      </c>
      <c r="B26" s="21" t="s">
        <v>13</v>
      </c>
      <c r="C26" s="47">
        <v>77638</v>
      </c>
      <c r="D26" s="48">
        <v>306361</v>
      </c>
      <c r="E26" s="48">
        <v>72397</v>
      </c>
      <c r="F26" s="50">
        <v>293884.96314790001</v>
      </c>
      <c r="G26" s="50">
        <v>75223</v>
      </c>
      <c r="H26" s="50">
        <v>317782.75048919994</v>
      </c>
      <c r="I26" s="44">
        <f t="shared" si="0"/>
        <v>3.9034766633976543E-2</v>
      </c>
      <c r="J26" s="44">
        <f t="shared" si="1"/>
        <v>8.1316808744900548E-2</v>
      </c>
      <c r="K26" s="53">
        <f t="shared" si="4"/>
        <v>-3.1105901749143461E-2</v>
      </c>
      <c r="L26" s="46">
        <f t="shared" si="5"/>
        <v>3.7281998978982121E-2</v>
      </c>
    </row>
    <row r="27" spans="1:12" s="55" customFormat="1" ht="24.9" customHeight="1">
      <c r="A27" s="14">
        <v>17</v>
      </c>
      <c r="B27" s="21" t="s">
        <v>14</v>
      </c>
      <c r="C27" s="47">
        <v>9682</v>
      </c>
      <c r="D27" s="48">
        <v>213043</v>
      </c>
      <c r="E27" s="48">
        <v>9231</v>
      </c>
      <c r="F27" s="50">
        <v>196082.89702931573</v>
      </c>
      <c r="G27" s="50">
        <v>9211</v>
      </c>
      <c r="H27" s="50">
        <v>191969.05948128804</v>
      </c>
      <c r="I27" s="44">
        <f t="shared" si="0"/>
        <v>-2.1666125013541327E-3</v>
      </c>
      <c r="J27" s="44">
        <f t="shared" si="1"/>
        <v>-2.0980093676465018E-2</v>
      </c>
      <c r="K27" s="53">
        <f t="shared" si="4"/>
        <v>-4.8646973765750876E-2</v>
      </c>
      <c r="L27" s="46">
        <f t="shared" si="5"/>
        <v>-9.8918718374750428E-2</v>
      </c>
    </row>
    <row r="28" spans="1:12" ht="24.9" customHeight="1">
      <c r="A28" s="14">
        <v>18</v>
      </c>
      <c r="B28" s="21" t="s">
        <v>15</v>
      </c>
      <c r="C28" s="47">
        <v>57483</v>
      </c>
      <c r="D28" s="48">
        <v>20073</v>
      </c>
      <c r="E28" s="48">
        <v>46902</v>
      </c>
      <c r="F28" s="50">
        <v>24227</v>
      </c>
      <c r="G28" s="50">
        <v>48915</v>
      </c>
      <c r="H28" s="50">
        <v>28282.915073299981</v>
      </c>
      <c r="I28" s="44">
        <f t="shared" si="0"/>
        <v>4.2919278495586542E-2</v>
      </c>
      <c r="J28" s="44">
        <f t="shared" si="1"/>
        <v>0.16741301330333844</v>
      </c>
      <c r="K28" s="53">
        <f t="shared" si="4"/>
        <v>-0.14905276342570847</v>
      </c>
      <c r="L28" s="46">
        <f t="shared" si="5"/>
        <v>0.40900289310516519</v>
      </c>
    </row>
    <row r="29" spans="1:12" ht="24.9" customHeight="1">
      <c r="A29" s="14">
        <v>19</v>
      </c>
      <c r="B29" s="21" t="s">
        <v>16</v>
      </c>
      <c r="C29" s="41">
        <v>18969</v>
      </c>
      <c r="D29" s="42">
        <v>27942</v>
      </c>
      <c r="E29" s="42">
        <v>20349</v>
      </c>
      <c r="F29" s="50">
        <v>31507.869999999995</v>
      </c>
      <c r="G29" s="42">
        <v>10207</v>
      </c>
      <c r="H29" s="42">
        <v>15260.11</v>
      </c>
      <c r="I29" s="44">
        <f t="shared" si="0"/>
        <v>-0.4984028699198978</v>
      </c>
      <c r="J29" s="44">
        <f t="shared" si="1"/>
        <v>-0.51567306834768578</v>
      </c>
      <c r="K29" s="53">
        <f t="shared" si="4"/>
        <v>-0.46191153988085826</v>
      </c>
      <c r="L29" s="46">
        <f t="shared" si="5"/>
        <v>-0.45386479135351798</v>
      </c>
    </row>
    <row r="30" spans="1:12" s="55" customFormat="1" ht="24.9" customHeight="1">
      <c r="A30" s="14">
        <v>20</v>
      </c>
      <c r="B30" s="21" t="s">
        <v>17</v>
      </c>
      <c r="C30" s="47">
        <v>12581</v>
      </c>
      <c r="D30" s="48">
        <v>82293</v>
      </c>
      <c r="E30" s="48">
        <v>191288</v>
      </c>
      <c r="F30" s="50">
        <v>98012.788152163455</v>
      </c>
      <c r="G30" s="50">
        <v>231539</v>
      </c>
      <c r="H30" s="50">
        <v>111620.91123720986</v>
      </c>
      <c r="I30" s="44">
        <f t="shared" si="0"/>
        <v>0.21042093597089206</v>
      </c>
      <c r="J30" s="44">
        <f t="shared" si="1"/>
        <v>0.13884028137144705</v>
      </c>
      <c r="K30" s="53">
        <f t="shared" si="4"/>
        <v>17.403862967967569</v>
      </c>
      <c r="L30" s="46">
        <f t="shared" si="5"/>
        <v>0.35638403311593769</v>
      </c>
    </row>
    <row r="31" spans="1:12" s="55" customFormat="1" ht="24.9" customHeight="1">
      <c r="A31" s="14">
        <v>21</v>
      </c>
      <c r="B31" s="22" t="s">
        <v>18</v>
      </c>
      <c r="C31" s="41">
        <v>48612</v>
      </c>
      <c r="D31" s="42">
        <v>378960</v>
      </c>
      <c r="E31" s="42">
        <v>53699</v>
      </c>
      <c r="F31" s="50">
        <v>375686.45528290002</v>
      </c>
      <c r="G31" s="42">
        <v>57900</v>
      </c>
      <c r="H31" s="42">
        <v>409858.79113989999</v>
      </c>
      <c r="I31" s="44">
        <f t="shared" si="0"/>
        <v>7.8232369317864398E-2</v>
      </c>
      <c r="J31" s="44">
        <f t="shared" si="1"/>
        <v>9.0959722865886827E-2</v>
      </c>
      <c r="K31" s="53">
        <f t="shared" si="4"/>
        <v>0.19106393483090595</v>
      </c>
      <c r="L31" s="46">
        <f t="shared" si="5"/>
        <v>8.153575876055516E-2</v>
      </c>
    </row>
    <row r="32" spans="1:12" ht="24.6" customHeight="1">
      <c r="A32" s="14">
        <v>22</v>
      </c>
      <c r="B32" s="21" t="s">
        <v>41</v>
      </c>
      <c r="C32" s="47">
        <v>7644</v>
      </c>
      <c r="D32" s="48">
        <v>1887</v>
      </c>
      <c r="E32" s="48">
        <v>7644</v>
      </c>
      <c r="F32" s="50">
        <v>1887</v>
      </c>
      <c r="G32" s="50">
        <v>5527</v>
      </c>
      <c r="H32" s="50">
        <v>2548.3000000000002</v>
      </c>
      <c r="I32" s="44">
        <f t="shared" si="0"/>
        <v>-0.27694924123495551</v>
      </c>
      <c r="J32" s="44">
        <f t="shared" si="1"/>
        <v>0.35045045045045053</v>
      </c>
      <c r="K32" s="53">
        <f t="shared" si="4"/>
        <v>-0.27694924123495551</v>
      </c>
      <c r="L32" s="46">
        <f t="shared" si="5"/>
        <v>0.35045045045045053</v>
      </c>
    </row>
    <row r="33" spans="1:12" ht="24.6" customHeight="1">
      <c r="A33" s="14">
        <v>23</v>
      </c>
      <c r="B33" s="21" t="s">
        <v>53</v>
      </c>
      <c r="E33" s="48">
        <v>93840</v>
      </c>
      <c r="F33" s="50">
        <v>18343.729082999886</v>
      </c>
      <c r="G33" s="50">
        <v>83805</v>
      </c>
      <c r="H33" s="50">
        <v>15781.904264200008</v>
      </c>
      <c r="I33" s="44">
        <v>0</v>
      </c>
      <c r="J33" s="44">
        <v>0</v>
      </c>
      <c r="K33" s="53">
        <v>0</v>
      </c>
      <c r="L33" s="46">
        <v>0</v>
      </c>
    </row>
    <row r="34" spans="1:12" ht="24.9" customHeight="1">
      <c r="A34" s="14">
        <v>24</v>
      </c>
      <c r="B34" s="21" t="s">
        <v>42</v>
      </c>
      <c r="C34" s="47">
        <v>5297</v>
      </c>
      <c r="D34" s="48">
        <v>18873</v>
      </c>
      <c r="E34" s="42">
        <v>8429</v>
      </c>
      <c r="F34" s="50">
        <v>31507.200641845364</v>
      </c>
      <c r="G34" s="42">
        <v>8454</v>
      </c>
      <c r="H34" s="42">
        <v>31128.410772240335</v>
      </c>
      <c r="I34" s="44">
        <f t="shared" si="0"/>
        <v>2.9659508838533635E-3</v>
      </c>
      <c r="J34" s="44">
        <f t="shared" si="1"/>
        <v>-1.2022327020127271E-2</v>
      </c>
      <c r="K34" s="53">
        <f>(G34-C36)/C36</f>
        <v>-0.87636555082700829</v>
      </c>
      <c r="L34" s="46">
        <f>(H34-D36)/D36</f>
        <v>1.0318805987102047</v>
      </c>
    </row>
    <row r="35" spans="1:12" ht="24.9" customHeight="1">
      <c r="A35" s="14">
        <v>25</v>
      </c>
      <c r="B35" s="21" t="s">
        <v>43</v>
      </c>
      <c r="C35" s="47">
        <v>14126</v>
      </c>
      <c r="D35" s="48">
        <v>122932</v>
      </c>
      <c r="E35" s="50">
        <v>16163</v>
      </c>
      <c r="F35" s="50">
        <v>129436.18763290008</v>
      </c>
      <c r="G35" s="50">
        <v>17638</v>
      </c>
      <c r="H35" s="50">
        <v>151742.7296703998</v>
      </c>
      <c r="I35" s="44">
        <f t="shared" si="0"/>
        <v>9.1257811049928847E-2</v>
      </c>
      <c r="J35" s="44">
        <f t="shared" si="1"/>
        <v>0.17233621018539519</v>
      </c>
      <c r="K35" s="53">
        <f>(G35-C37)/C37</f>
        <v>1.4810803207202139</v>
      </c>
      <c r="L35" s="46">
        <f>(H35-D37)/D37</f>
        <v>54.239435628103315</v>
      </c>
    </row>
    <row r="36" spans="1:12" s="55" customFormat="1" ht="24.9" customHeight="1">
      <c r="A36" s="14">
        <v>26</v>
      </c>
      <c r="B36" s="21" t="s">
        <v>44</v>
      </c>
      <c r="C36" s="41">
        <v>68379</v>
      </c>
      <c r="D36" s="42">
        <v>15320</v>
      </c>
      <c r="E36" s="43">
        <v>57905</v>
      </c>
      <c r="F36" s="50">
        <v>12314.2616949</v>
      </c>
      <c r="G36" s="42">
        <v>53048</v>
      </c>
      <c r="H36" s="42">
        <v>12161.404101199998</v>
      </c>
      <c r="I36" s="44">
        <f t="shared" si="0"/>
        <v>-8.3878766945859592E-2</v>
      </c>
      <c r="J36" s="44">
        <f t="shared" si="1"/>
        <v>-1.241305386284822E-2</v>
      </c>
      <c r="K36" s="53">
        <v>0</v>
      </c>
      <c r="L36" s="46">
        <v>0</v>
      </c>
    </row>
    <row r="37" spans="1:12" ht="24.6" customHeight="1" thickBot="1">
      <c r="A37" s="14">
        <v>27</v>
      </c>
      <c r="B37" s="22" t="s">
        <v>45</v>
      </c>
      <c r="C37" s="47">
        <v>7109</v>
      </c>
      <c r="D37" s="48">
        <v>2747</v>
      </c>
      <c r="E37" s="54">
        <v>7109</v>
      </c>
      <c r="F37" s="50">
        <v>2747</v>
      </c>
      <c r="G37" s="54">
        <v>9499</v>
      </c>
      <c r="H37" s="54">
        <v>3263.0466299999998</v>
      </c>
      <c r="I37" s="44">
        <f t="shared" si="0"/>
        <v>0.33619355746237162</v>
      </c>
      <c r="J37" s="44">
        <f t="shared" si="1"/>
        <v>0.18785825627957767</v>
      </c>
      <c r="K37" s="53">
        <v>0</v>
      </c>
      <c r="L37" s="46">
        <v>0</v>
      </c>
    </row>
    <row r="38" spans="1:12" s="16" customFormat="1" ht="24.9" customHeight="1" thickBot="1">
      <c r="A38" s="62"/>
      <c r="B38" s="63" t="s">
        <v>7</v>
      </c>
      <c r="C38" s="64">
        <f>SUM(C23:C37)</f>
        <v>644798</v>
      </c>
      <c r="D38" s="56">
        <f>SUM(D23:D37)</f>
        <v>2389252</v>
      </c>
      <c r="E38" s="56">
        <v>893291</v>
      </c>
      <c r="F38" s="56">
        <v>2407519.2306264248</v>
      </c>
      <c r="G38" s="56">
        <f>SUM(G23:G37)</f>
        <v>915630</v>
      </c>
      <c r="H38" s="56">
        <f>SUM(H23:H37)</f>
        <v>2543235.328771038</v>
      </c>
      <c r="I38" s="37">
        <f t="shared" si="0"/>
        <v>2.500752834182814E-2</v>
      </c>
      <c r="J38" s="38">
        <f t="shared" si="1"/>
        <v>5.6371760781034563E-2</v>
      </c>
      <c r="K38" s="37">
        <f>(G38-C38)/C38</f>
        <v>0.42002611670631734</v>
      </c>
      <c r="L38" s="38">
        <f>(H38-D38)/D38</f>
        <v>6.4448341477181134E-2</v>
      </c>
    </row>
    <row r="39" spans="1:12" ht="24.9" customHeight="1">
      <c r="A39" s="1" t="s">
        <v>19</v>
      </c>
      <c r="B39" s="24" t="s">
        <v>20</v>
      </c>
      <c r="C39" s="31"/>
      <c r="D39" s="67"/>
      <c r="E39" s="67"/>
      <c r="F39" s="67"/>
      <c r="G39" s="58"/>
      <c r="H39" s="58"/>
      <c r="I39" s="27"/>
      <c r="J39" s="27"/>
      <c r="K39" s="29"/>
      <c r="L39" s="30"/>
    </row>
    <row r="40" spans="1:12" s="55" customFormat="1" ht="24.9" customHeight="1" thickBot="1">
      <c r="A40" s="15">
        <v>28</v>
      </c>
      <c r="B40" s="22" t="s">
        <v>21</v>
      </c>
      <c r="C40" s="51">
        <v>236327</v>
      </c>
      <c r="D40" s="52">
        <v>581871</v>
      </c>
      <c r="E40" s="52">
        <v>251098</v>
      </c>
      <c r="F40" s="52">
        <v>611313.72</v>
      </c>
      <c r="G40" s="52">
        <v>260708</v>
      </c>
      <c r="H40" s="52">
        <v>648740.97337390005</v>
      </c>
      <c r="I40" s="74">
        <f t="shared" si="0"/>
        <v>3.8271909772280142E-2</v>
      </c>
      <c r="J40" s="74">
        <f t="shared" si="1"/>
        <v>6.1224298014937534E-2</v>
      </c>
      <c r="K40" s="53">
        <f>(G40-C40)/C40</f>
        <v>0.10316637540357217</v>
      </c>
      <c r="L40" s="75">
        <f>(H40-D40)/D40</f>
        <v>0.11492233394326243</v>
      </c>
    </row>
    <row r="41" spans="1:12" s="16" customFormat="1" ht="24.9" customHeight="1" thickBot="1">
      <c r="A41" s="68"/>
      <c r="B41" s="69" t="s">
        <v>7</v>
      </c>
      <c r="C41" s="64">
        <f>C40</f>
        <v>236327</v>
      </c>
      <c r="D41" s="70">
        <f t="shared" ref="D41" si="6">D40</f>
        <v>581871</v>
      </c>
      <c r="E41" s="70">
        <v>251098</v>
      </c>
      <c r="F41" s="70">
        <v>611313.72</v>
      </c>
      <c r="G41" s="81">
        <v>260708</v>
      </c>
      <c r="H41" s="81">
        <v>648740.97337390005</v>
      </c>
      <c r="I41" s="77">
        <f t="shared" si="0"/>
        <v>3.8271909772280142E-2</v>
      </c>
      <c r="J41" s="77">
        <f t="shared" si="1"/>
        <v>6.1224298014937534E-2</v>
      </c>
      <c r="K41" s="78">
        <f>(G41-C41)/C41</f>
        <v>0.10316637540357217</v>
      </c>
      <c r="L41" s="79">
        <f>(H41-D41)/D41</f>
        <v>0.11492233394326243</v>
      </c>
    </row>
    <row r="42" spans="1:12" ht="24.9" customHeight="1">
      <c r="A42" s="1" t="s">
        <v>22</v>
      </c>
      <c r="B42" s="25" t="s">
        <v>23</v>
      </c>
      <c r="C42" s="31"/>
      <c r="D42" s="67"/>
      <c r="E42" s="67"/>
      <c r="F42" s="67"/>
      <c r="G42" s="58"/>
      <c r="H42" s="58"/>
      <c r="I42" s="76"/>
      <c r="J42" s="76"/>
      <c r="K42" s="29"/>
      <c r="L42" s="30"/>
    </row>
    <row r="43" spans="1:12" ht="24.6" customHeight="1" thickBot="1">
      <c r="A43" s="15">
        <v>29</v>
      </c>
      <c r="B43" s="22" t="s">
        <v>46</v>
      </c>
      <c r="C43" s="51">
        <v>1093559</v>
      </c>
      <c r="D43" s="52">
        <v>863947</v>
      </c>
      <c r="E43" s="52">
        <v>1111629</v>
      </c>
      <c r="F43" s="52">
        <v>826076.00866289996</v>
      </c>
      <c r="G43" s="52">
        <v>1035364</v>
      </c>
      <c r="H43" s="52">
        <v>845402.53764650004</v>
      </c>
      <c r="I43" s="74">
        <f t="shared" si="0"/>
        <v>-6.8606522499862807E-2</v>
      </c>
      <c r="J43" s="74">
        <f t="shared" si="1"/>
        <v>2.3395581981472048E-2</v>
      </c>
      <c r="K43" s="53">
        <f>(G43-C43)/C43</f>
        <v>-5.3216150203144047E-2</v>
      </c>
      <c r="L43" s="75">
        <f>(H43-D43)/D43</f>
        <v>-2.1464814801718111E-2</v>
      </c>
    </row>
    <row r="44" spans="1:12" s="16" customFormat="1" ht="24.9" customHeight="1" thickBot="1">
      <c r="A44" s="68"/>
      <c r="B44" s="69" t="s">
        <v>7</v>
      </c>
      <c r="C44" s="64">
        <f>SUM(C43:C43)</f>
        <v>1093559</v>
      </c>
      <c r="D44" s="56">
        <f>SUM(D43:D43)</f>
        <v>863947</v>
      </c>
      <c r="E44" s="56">
        <v>1111629</v>
      </c>
      <c r="F44" s="56">
        <v>826076.00866289996</v>
      </c>
      <c r="G44" s="81">
        <v>1035364</v>
      </c>
      <c r="H44" s="81">
        <v>845402.53764650004</v>
      </c>
      <c r="I44" s="37">
        <f t="shared" si="0"/>
        <v>-6.8606522499862807E-2</v>
      </c>
      <c r="J44" s="38">
        <f t="shared" si="1"/>
        <v>2.3395581981472048E-2</v>
      </c>
      <c r="K44" s="37">
        <f>(G44-C44)/C44</f>
        <v>-5.3216150203144047E-2</v>
      </c>
      <c r="L44" s="38">
        <f>(H44-D44)/D44</f>
        <v>-2.1464814801718111E-2</v>
      </c>
    </row>
    <row r="45" spans="1:12" ht="24.9" customHeight="1" thickBot="1">
      <c r="A45" s="3"/>
      <c r="B45" s="26" t="s">
        <v>24</v>
      </c>
      <c r="C45" s="32"/>
      <c r="D45" s="67"/>
      <c r="E45" s="71"/>
      <c r="F45" s="71"/>
      <c r="G45" s="59"/>
      <c r="H45" s="59"/>
      <c r="I45" s="76"/>
      <c r="J45" s="76"/>
      <c r="K45" s="33"/>
      <c r="L45" s="34"/>
    </row>
    <row r="46" spans="1:12" s="16" customFormat="1" ht="24.9" customHeight="1" thickBot="1">
      <c r="A46" s="68"/>
      <c r="B46" s="69" t="s">
        <v>25</v>
      </c>
      <c r="C46" s="64">
        <f>C21+C38</f>
        <v>1718528</v>
      </c>
      <c r="D46" s="56">
        <f>D21+D38</f>
        <v>6660210</v>
      </c>
      <c r="E46" s="56">
        <v>1918458</v>
      </c>
      <c r="F46" s="56">
        <v>6337921.9715306256</v>
      </c>
      <c r="G46" s="56">
        <f>G38+G21</f>
        <v>1982801</v>
      </c>
      <c r="H46" s="56">
        <f>H38+H21</f>
        <v>6751477.5391838383</v>
      </c>
      <c r="I46" s="37">
        <f t="shared" si="0"/>
        <v>3.3538915107862666E-2</v>
      </c>
      <c r="J46" s="38">
        <f t="shared" si="1"/>
        <v>6.5250971771326161E-2</v>
      </c>
      <c r="K46" s="37">
        <f t="shared" ref="K46:L50" si="7">(G46-C46)/C46</f>
        <v>0.15377869897959184</v>
      </c>
      <c r="L46" s="38">
        <f t="shared" si="7"/>
        <v>1.3703402623016135E-2</v>
      </c>
    </row>
    <row r="47" spans="1:12" ht="24.9" customHeight="1" thickBot="1">
      <c r="A47" s="3"/>
      <c r="B47" s="26" t="s">
        <v>26</v>
      </c>
      <c r="C47" s="35">
        <f>C41</f>
        <v>236327</v>
      </c>
      <c r="D47" s="36">
        <f t="shared" ref="D47" si="8">D41</f>
        <v>581871</v>
      </c>
      <c r="E47" s="36">
        <v>251098</v>
      </c>
      <c r="F47" s="36">
        <v>611313.72</v>
      </c>
      <c r="G47" s="36">
        <f>G40</f>
        <v>260708</v>
      </c>
      <c r="H47" s="36">
        <f>H40</f>
        <v>648740.97337390005</v>
      </c>
      <c r="I47" s="37">
        <f t="shared" si="0"/>
        <v>3.8271909772280142E-2</v>
      </c>
      <c r="J47" s="38">
        <f t="shared" si="1"/>
        <v>6.1224298014937534E-2</v>
      </c>
      <c r="K47" s="39">
        <f t="shared" si="7"/>
        <v>0.10316637540357217</v>
      </c>
      <c r="L47" s="40">
        <f t="shared" si="7"/>
        <v>0.11492233394326243</v>
      </c>
    </row>
    <row r="48" spans="1:12" s="13" customFormat="1" ht="24.9" customHeight="1" thickBot="1">
      <c r="A48" s="72"/>
      <c r="B48" s="69" t="s">
        <v>27</v>
      </c>
      <c r="C48" s="64">
        <f t="shared" ref="C48:D48" si="9">C46+C47</f>
        <v>1954855</v>
      </c>
      <c r="D48" s="56">
        <f t="shared" si="9"/>
        <v>7242081</v>
      </c>
      <c r="E48" s="56">
        <v>2169556</v>
      </c>
      <c r="F48" s="56">
        <v>6949235.6915306253</v>
      </c>
      <c r="G48" s="56">
        <f>G41+G38+G21</f>
        <v>2243509</v>
      </c>
      <c r="H48" s="56">
        <f>H41+H38+H21</f>
        <v>7400218.5125577385</v>
      </c>
      <c r="I48" s="37">
        <f t="shared" si="0"/>
        <v>3.408669792344609E-2</v>
      </c>
      <c r="J48" s="38">
        <f t="shared" si="1"/>
        <v>6.489675139047997E-2</v>
      </c>
      <c r="K48" s="37">
        <f t="shared" si="7"/>
        <v>0.14766005662824097</v>
      </c>
      <c r="L48" s="38">
        <f t="shared" si="7"/>
        <v>2.183592154765163E-2</v>
      </c>
    </row>
    <row r="49" spans="1:12" ht="24.9" customHeight="1" thickBot="1">
      <c r="A49" s="2"/>
      <c r="B49" s="26" t="s">
        <v>28</v>
      </c>
      <c r="C49" s="32"/>
      <c r="D49" s="71"/>
      <c r="E49" s="71"/>
      <c r="F49" s="71"/>
      <c r="G49" s="59"/>
      <c r="H49" s="59"/>
      <c r="I49" s="27"/>
      <c r="J49" s="27"/>
      <c r="K49" s="37"/>
      <c r="L49" s="38"/>
    </row>
    <row r="50" spans="1:12" s="13" customFormat="1" ht="24.9" customHeight="1" thickBot="1">
      <c r="A50" s="72"/>
      <c r="B50" s="69" t="s">
        <v>29</v>
      </c>
      <c r="C50" s="64">
        <f t="shared" ref="C50:D50" si="10">C48+C44</f>
        <v>3048414</v>
      </c>
      <c r="D50" s="56">
        <f t="shared" si="10"/>
        <v>8106028</v>
      </c>
      <c r="E50" s="56">
        <v>3281185</v>
      </c>
      <c r="F50" s="56">
        <v>7775311.7001935253</v>
      </c>
      <c r="G50" s="56">
        <f t="shared" ref="G50:H50" si="11">G48+G44</f>
        <v>3278873</v>
      </c>
      <c r="H50" s="56">
        <f t="shared" si="11"/>
        <v>8245621.0502042389</v>
      </c>
      <c r="I50" s="37">
        <f t="shared" si="0"/>
        <v>-7.0462348206516852E-4</v>
      </c>
      <c r="J50" s="38">
        <f t="shared" si="1"/>
        <v>6.0487523606160727E-2</v>
      </c>
      <c r="K50" s="37">
        <f t="shared" si="7"/>
        <v>7.5599639681486835E-2</v>
      </c>
      <c r="L50" s="38">
        <f t="shared" si="7"/>
        <v>1.7220894154848572E-2</v>
      </c>
    </row>
    <row r="51" spans="1:12" ht="24" customHeight="1">
      <c r="A51" s="4"/>
      <c r="B51" s="4"/>
      <c r="C51" s="4"/>
      <c r="D51" s="4"/>
      <c r="I51" s="4"/>
      <c r="J51" s="4"/>
      <c r="K51" s="73" t="s">
        <v>47</v>
      </c>
      <c r="L51" s="4"/>
    </row>
    <row r="52" spans="1:12">
      <c r="A52" s="4"/>
      <c r="B52" s="4"/>
      <c r="C52" s="4"/>
      <c r="D52" s="4"/>
      <c r="I52" s="4"/>
      <c r="J52" s="4"/>
      <c r="K52" s="4"/>
      <c r="L52" s="4"/>
    </row>
  </sheetData>
  <mergeCells count="11">
    <mergeCell ref="A3:L3"/>
    <mergeCell ref="K2:L2"/>
    <mergeCell ref="A5:A7"/>
    <mergeCell ref="B5:B7"/>
    <mergeCell ref="C5:L5"/>
    <mergeCell ref="C6:D6"/>
    <mergeCell ref="G6:H6"/>
    <mergeCell ref="K6:L6"/>
    <mergeCell ref="E6:F6"/>
    <mergeCell ref="I6:J6"/>
    <mergeCell ref="K4:L4"/>
  </mergeCells>
  <pageMargins left="0.45" right="0.56000000000000005" top="0.28999999999999998" bottom="1.05" header="0.27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2021-11-15T07:07:34Z</dcterms:modified>
</cp:coreProperties>
</file>