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19080" yWindow="-120" windowWidth="19440" windowHeight="15000"/>
  </bookViews>
  <sheets>
    <sheet name="Districtwise Target Vs Achievem" sheetId="1" r:id="rId1"/>
  </sheets>
  <externalReferences>
    <externalReference r:id="rId2"/>
    <externalReference r:id="rId3"/>
  </externalReferences>
  <definedNames>
    <definedName name="_xlnm.Print_Area" localSheetId="0">'Districtwise Target Vs Achievem'!$A$1:$N$67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9" i="1"/>
  <c r="Q10" i="1" l="1"/>
  <c r="Q11" i="1"/>
  <c r="Q12" i="1"/>
  <c r="Q14" i="1"/>
  <c r="Q13" i="1"/>
  <c r="Q15" i="1"/>
  <c r="Q16" i="1"/>
  <c r="Q17" i="1"/>
  <c r="Q18" i="1"/>
  <c r="Q19" i="1"/>
  <c r="Q20" i="1"/>
  <c r="Q21" i="1"/>
  <c r="Q22" i="1"/>
  <c r="Q28" i="1"/>
  <c r="Q23" i="1"/>
  <c r="Q29" i="1"/>
  <c r="Q24" i="1"/>
  <c r="Q25" i="1"/>
  <c r="Q26" i="1"/>
  <c r="Q27" i="1"/>
  <c r="Q30" i="1"/>
  <c r="Q9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J84" i="1"/>
  <c r="H84" i="1"/>
  <c r="L65" i="1"/>
  <c r="I65" i="1"/>
  <c r="F65" i="1"/>
  <c r="C65" i="1"/>
  <c r="M64" i="1"/>
  <c r="N64" i="1" s="1"/>
  <c r="J64" i="1"/>
  <c r="K64" i="1" s="1"/>
  <c r="G64" i="1"/>
  <c r="H64" i="1" s="1"/>
  <c r="D64" i="1"/>
  <c r="E64" i="1" s="1"/>
  <c r="M63" i="1"/>
  <c r="N63" i="1" s="1"/>
  <c r="J63" i="1"/>
  <c r="K63" i="1" s="1"/>
  <c r="G63" i="1"/>
  <c r="H63" i="1" s="1"/>
  <c r="D63" i="1"/>
  <c r="E63" i="1" s="1"/>
  <c r="M62" i="1"/>
  <c r="N62" i="1" s="1"/>
  <c r="J62" i="1"/>
  <c r="K62" i="1" s="1"/>
  <c r="G62" i="1"/>
  <c r="H62" i="1" s="1"/>
  <c r="D62" i="1"/>
  <c r="E62" i="1" s="1"/>
  <c r="M61" i="1"/>
  <c r="N61" i="1" s="1"/>
  <c r="K61" i="1"/>
  <c r="G61" i="1"/>
  <c r="D61" i="1"/>
  <c r="E61" i="1" s="1"/>
  <c r="M60" i="1"/>
  <c r="N60" i="1" s="1"/>
  <c r="J60" i="1"/>
  <c r="K60" i="1" s="1"/>
  <c r="G60" i="1"/>
  <c r="H60" i="1" s="1"/>
  <c r="D60" i="1"/>
  <c r="E60" i="1" s="1"/>
  <c r="M59" i="1"/>
  <c r="N59" i="1" s="1"/>
  <c r="J59" i="1"/>
  <c r="K59" i="1" s="1"/>
  <c r="G59" i="1"/>
  <c r="H59" i="1" s="1"/>
  <c r="D59" i="1"/>
  <c r="E59" i="1" s="1"/>
  <c r="M58" i="1"/>
  <c r="N58" i="1" s="1"/>
  <c r="J58" i="1"/>
  <c r="K58" i="1" s="1"/>
  <c r="G58" i="1"/>
  <c r="H58" i="1" s="1"/>
  <c r="D58" i="1"/>
  <c r="E58" i="1" s="1"/>
  <c r="M57" i="1"/>
  <c r="N57" i="1" s="1"/>
  <c r="J57" i="1"/>
  <c r="K57" i="1" s="1"/>
  <c r="G57" i="1"/>
  <c r="H57" i="1" s="1"/>
  <c r="D57" i="1"/>
  <c r="E57" i="1" s="1"/>
  <c r="M56" i="1"/>
  <c r="N56" i="1" s="1"/>
  <c r="J56" i="1"/>
  <c r="K56" i="1" s="1"/>
  <c r="G56" i="1"/>
  <c r="H56" i="1" s="1"/>
  <c r="D56" i="1"/>
  <c r="E56" i="1" s="1"/>
  <c r="M55" i="1"/>
  <c r="N55" i="1" s="1"/>
  <c r="J55" i="1"/>
  <c r="K55" i="1" s="1"/>
  <c r="G55" i="1"/>
  <c r="H55" i="1" s="1"/>
  <c r="D55" i="1"/>
  <c r="E55" i="1" s="1"/>
  <c r="M54" i="1"/>
  <c r="N54" i="1" s="1"/>
  <c r="J54" i="1"/>
  <c r="K54" i="1" s="1"/>
  <c r="G54" i="1"/>
  <c r="H54" i="1" s="1"/>
  <c r="D54" i="1"/>
  <c r="E54" i="1" s="1"/>
  <c r="M53" i="1"/>
  <c r="N53" i="1" s="1"/>
  <c r="J53" i="1"/>
  <c r="K53" i="1" s="1"/>
  <c r="G53" i="1"/>
  <c r="H53" i="1" s="1"/>
  <c r="D53" i="1"/>
  <c r="E53" i="1" s="1"/>
  <c r="M52" i="1"/>
  <c r="N52" i="1" s="1"/>
  <c r="J52" i="1"/>
  <c r="K52" i="1" s="1"/>
  <c r="G52" i="1"/>
  <c r="H52" i="1" s="1"/>
  <c r="D52" i="1"/>
  <c r="E52" i="1" s="1"/>
  <c r="M51" i="1"/>
  <c r="N51" i="1" s="1"/>
  <c r="J51" i="1"/>
  <c r="K51" i="1" s="1"/>
  <c r="G51" i="1"/>
  <c r="H51" i="1" s="1"/>
  <c r="D51" i="1"/>
  <c r="E51" i="1" s="1"/>
  <c r="M50" i="1"/>
  <c r="N50" i="1" s="1"/>
  <c r="J50" i="1"/>
  <c r="K50" i="1" s="1"/>
  <c r="G50" i="1"/>
  <c r="H50" i="1" s="1"/>
  <c r="D50" i="1"/>
  <c r="E50" i="1" s="1"/>
  <c r="M49" i="1"/>
  <c r="N49" i="1" s="1"/>
  <c r="J49" i="1"/>
  <c r="K49" i="1" s="1"/>
  <c r="G49" i="1"/>
  <c r="H49" i="1" s="1"/>
  <c r="D49" i="1"/>
  <c r="E49" i="1" s="1"/>
  <c r="M48" i="1"/>
  <c r="N48" i="1" s="1"/>
  <c r="J48" i="1"/>
  <c r="K48" i="1" s="1"/>
  <c r="G48" i="1"/>
  <c r="H48" i="1" s="1"/>
  <c r="D48" i="1"/>
  <c r="E48" i="1" s="1"/>
  <c r="M47" i="1"/>
  <c r="N47" i="1" s="1"/>
  <c r="J47" i="1"/>
  <c r="K47" i="1" s="1"/>
  <c r="G47" i="1"/>
  <c r="H47" i="1" s="1"/>
  <c r="D47" i="1"/>
  <c r="E47" i="1" s="1"/>
  <c r="M46" i="1"/>
  <c r="N46" i="1" s="1"/>
  <c r="J46" i="1"/>
  <c r="K46" i="1" s="1"/>
  <c r="G46" i="1"/>
  <c r="H46" i="1" s="1"/>
  <c r="D46" i="1"/>
  <c r="E46" i="1" s="1"/>
  <c r="M45" i="1"/>
  <c r="N45" i="1" s="1"/>
  <c r="J45" i="1"/>
  <c r="K45" i="1" s="1"/>
  <c r="G45" i="1"/>
  <c r="H45" i="1" s="1"/>
  <c r="D45" i="1"/>
  <c r="E45" i="1" s="1"/>
  <c r="M44" i="1"/>
  <c r="N44" i="1" s="1"/>
  <c r="J44" i="1"/>
  <c r="K44" i="1" s="1"/>
  <c r="G44" i="1"/>
  <c r="H44" i="1" s="1"/>
  <c r="D44" i="1"/>
  <c r="E44" i="1" s="1"/>
  <c r="M43" i="1"/>
  <c r="N43" i="1" s="1"/>
  <c r="J43" i="1"/>
  <c r="K43" i="1" s="1"/>
  <c r="G43" i="1"/>
  <c r="H43" i="1" s="1"/>
  <c r="D43" i="1"/>
  <c r="E43" i="1" s="1"/>
  <c r="D65" i="1" l="1"/>
  <c r="E65" i="1" s="1"/>
  <c r="M65" i="1"/>
  <c r="N65" i="1" s="1"/>
  <c r="G65" i="1"/>
  <c r="H65" i="1" s="1"/>
  <c r="J65" i="1"/>
  <c r="K65" i="1" s="1"/>
  <c r="H61" i="1"/>
</calcChain>
</file>

<file path=xl/sharedStrings.xml><?xml version="1.0" encoding="utf-8"?>
<sst xmlns="http://schemas.openxmlformats.org/spreadsheetml/2006/main" count="89" uniqueCount="42">
  <si>
    <t xml:space="preserve"> DISTRICT WISE ACHIEVEMENTS VIS A VIS TARGETS  UNDER ANNUAL CREDIT PLAN 2020-21 UPTO JUNE 2020</t>
  </si>
  <si>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</si>
  <si>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</si>
  <si>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</si>
  <si>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</si>
  <si>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</si>
  <si>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</si>
  <si>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</si>
  <si>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</si>
  <si>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</si>
  <si>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</si>
  <si>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AMRITSAR</t>
  </si>
  <si>
    <t>BARNALA</t>
  </si>
  <si>
    <t>BATHINDA</t>
  </si>
  <si>
    <t>FARIDKOT</t>
  </si>
  <si>
    <t>FAZILKA</t>
  </si>
  <si>
    <t>FATEHGARH 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</si>
  <si>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</si>
  <si>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</si>
  <si>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</si>
  <si>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</si>
  <si>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</si>
  <si>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</si>
  <si>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</si>
  <si>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</si>
  <si>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SAS NAGAR</t>
  </si>
  <si>
    <t>MUKATSAR</t>
  </si>
  <si>
    <t>SBS NAGAR</t>
  </si>
  <si>
    <t>PATHANKOT</t>
  </si>
  <si>
    <t>PATIALA</t>
  </si>
  <si>
    <t>ROPAR</t>
  </si>
  <si>
    <t>SANGRUR</t>
  </si>
  <si>
    <t xml:space="preserve">TARN TARAN </t>
  </si>
  <si>
    <t>TOTAL</t>
  </si>
  <si>
    <t>No. in actuals,     Amount in thousands</t>
  </si>
  <si>
    <t>% age Achievement</t>
  </si>
  <si>
    <t>RUPNAGAR</t>
  </si>
  <si>
    <t>MUKTSAR SAHIB</t>
  </si>
  <si>
    <t>SLBC Punjab</t>
  </si>
  <si>
    <t>MALERKOTLA</t>
  </si>
  <si>
    <t xml:space="preserve"> DISTRICT WISE ACHIEVEMENTS VIS A VIS TARGETS  UNDER ANNUAL CREDIT PLAN 2021-22 UPTO DECEMBER 2021</t>
  </si>
  <si>
    <t>Annexure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</si>
</sst>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sz val="19"/>
      <color theme="1"/>
      <name val="Calibri"/>
      <family val="2"/>
      <scheme val="minor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Tahoma"/>
      <family val="2"/>
      <charset val="1"/>
    </font>
    <font>
      <sz val="11"/>
      <color theme="1"/>
      <name val="Tahoma"/>
      <family val="2"/>
    </font>
    <font>
      <b/>
      <sz val="18"/>
      <name val="Calibri"/>
      <family val="2"/>
    </font>
    <font>
      <sz val="11"/>
      <name val="Tahoma"/>
      <family val="2"/>
    </font>
    <font>
      <b/>
      <sz val="16"/>
      <name val="Tahoma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7" fillId="0" borderId="0"/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4">
    <xf numFmtId="0" fontId="0" fillId="0" borderId="0" xfId="0"/>
    <xf numFmtId="0" fontId="0" fillId="2" borderId="0" xfId="0" applyFill="1"/>
    <xf numFmtId="0" fontId="8" fillId="0" borderId="13" xfId="2" applyFont="1" applyFill="1" applyBorder="1" applyAlignment="1">
      <alignment horizontal="center" vertical="center" wrapText="1"/>
    </xf>
    <xf numFmtId="1" fontId="12" fillId="0" borderId="20" xfId="2" applyNumberFormat="1" applyFont="1" applyFill="1" applyBorder="1" applyAlignment="1">
      <alignment horizontal="right"/>
    </xf>
    <xf numFmtId="0" fontId="0" fillId="0" borderId="0" xfId="0" applyFill="1"/>
    <xf numFmtId="1" fontId="12" fillId="0" borderId="22" xfId="2" applyNumberFormat="1" applyFont="1" applyFill="1" applyBorder="1" applyAlignment="1">
      <alignment horizontal="right"/>
    </xf>
    <xf numFmtId="0" fontId="9" fillId="2" borderId="14" xfId="0" applyFont="1" applyFill="1" applyBorder="1"/>
    <xf numFmtId="9" fontId="10" fillId="2" borderId="18" xfId="1" applyFont="1" applyFill="1" applyBorder="1" applyAlignment="1">
      <alignment horizontal="right"/>
    </xf>
    <xf numFmtId="1" fontId="13" fillId="2" borderId="23" xfId="2" applyNumberFormat="1" applyFont="1" applyFill="1" applyBorder="1" applyAlignment="1">
      <alignment horizontal="right" wrapText="1"/>
    </xf>
    <xf numFmtId="1" fontId="13" fillId="2" borderId="15" xfId="2" applyNumberFormat="1" applyFont="1" applyFill="1" applyBorder="1" applyAlignment="1">
      <alignment horizontal="right" wrapText="1"/>
    </xf>
    <xf numFmtId="1" fontId="12" fillId="0" borderId="25" xfId="2" applyNumberFormat="1" applyFont="1" applyFill="1" applyBorder="1" applyAlignment="1">
      <alignment horizontal="right"/>
    </xf>
    <xf numFmtId="1" fontId="10" fillId="2" borderId="19" xfId="2" applyNumberFormat="1" applyFont="1" applyFill="1" applyBorder="1" applyAlignment="1">
      <alignment horizontal="right"/>
    </xf>
    <xf numFmtId="0" fontId="0" fillId="2" borderId="0" xfId="0" applyFont="1" applyFill="1"/>
    <xf numFmtId="9" fontId="16" fillId="2" borderId="18" xfId="1" applyFont="1" applyFill="1" applyBorder="1" applyAlignment="1">
      <alignment horizontal="right"/>
    </xf>
    <xf numFmtId="1" fontId="7" fillId="0" borderId="26" xfId="2" applyNumberFormat="1" applyFont="1" applyFill="1" applyBorder="1" applyAlignment="1">
      <alignment horizontal="center"/>
    </xf>
    <xf numFmtId="1" fontId="15" fillId="2" borderId="23" xfId="2" applyNumberFormat="1" applyFont="1" applyFill="1" applyBorder="1" applyAlignment="1">
      <alignment horizontal="right" wrapText="1"/>
    </xf>
    <xf numFmtId="1" fontId="13" fillId="2" borderId="24" xfId="2" applyNumberFormat="1" applyFont="1" applyFill="1" applyBorder="1" applyAlignment="1">
      <alignment horizontal="right" wrapText="1"/>
    </xf>
    <xf numFmtId="0" fontId="9" fillId="2" borderId="27" xfId="0" applyFont="1" applyFill="1" applyBorder="1"/>
    <xf numFmtId="9" fontId="10" fillId="2" borderId="29" xfId="1" applyFont="1" applyFill="1" applyBorder="1" applyAlignment="1">
      <alignment horizontal="right"/>
    </xf>
    <xf numFmtId="0" fontId="9" fillId="2" borderId="30" xfId="0" applyFont="1" applyFill="1" applyBorder="1"/>
    <xf numFmtId="9" fontId="10" fillId="2" borderId="20" xfId="1" applyFont="1" applyFill="1" applyBorder="1" applyAlignment="1">
      <alignment horizontal="right"/>
    </xf>
    <xf numFmtId="0" fontId="0" fillId="2" borderId="0" xfId="0" applyFill="1" applyBorder="1"/>
    <xf numFmtId="1" fontId="10" fillId="2" borderId="0" xfId="2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1" fontId="13" fillId="2" borderId="0" xfId="2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/>
    <xf numFmtId="0" fontId="22" fillId="0" borderId="0" xfId="0" applyFont="1"/>
    <xf numFmtId="0" fontId="0" fillId="0" borderId="0" xfId="0" applyFont="1"/>
    <xf numFmtId="0" fontId="23" fillId="0" borderId="13" xfId="2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Font="1" applyFill="1"/>
    <xf numFmtId="1" fontId="10" fillId="0" borderId="15" xfId="2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right"/>
    </xf>
    <xf numFmtId="9" fontId="10" fillId="0" borderId="17" xfId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7" fillId="0" borderId="16" xfId="2" applyNumberFormat="1" applyFont="1" applyFill="1" applyBorder="1" applyAlignment="1">
      <alignment horizontal="right"/>
    </xf>
    <xf numFmtId="9" fontId="10" fillId="0" borderId="18" xfId="1" applyFont="1" applyFill="1" applyBorder="1" applyAlignment="1">
      <alignment horizontal="right"/>
    </xf>
    <xf numFmtId="1" fontId="14" fillId="0" borderId="20" xfId="0" applyNumberFormat="1" applyFont="1" applyFill="1" applyBorder="1" applyAlignment="1">
      <alignment horizontal="right"/>
    </xf>
    <xf numFmtId="1" fontId="12" fillId="0" borderId="16" xfId="2" applyNumberFormat="1" applyFont="1" applyFill="1" applyBorder="1" applyAlignment="1">
      <alignment horizontal="right"/>
    </xf>
    <xf numFmtId="1" fontId="10" fillId="0" borderId="19" xfId="2" applyNumberFormat="1" applyFont="1" applyFill="1" applyBorder="1" applyAlignment="1">
      <alignment horizontal="right"/>
    </xf>
    <xf numFmtId="1" fontId="10" fillId="0" borderId="20" xfId="2" applyNumberFormat="1" applyFont="1" applyFill="1" applyBorder="1" applyAlignment="1">
      <alignment horizontal="right"/>
    </xf>
    <xf numFmtId="1" fontId="7" fillId="0" borderId="20" xfId="2" applyNumberFormat="1" applyFont="1" applyFill="1" applyBorder="1" applyAlignment="1">
      <alignment horizontal="right"/>
    </xf>
    <xf numFmtId="1" fontId="10" fillId="0" borderId="21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/>
    </xf>
    <xf numFmtId="1" fontId="7" fillId="0" borderId="22" xfId="2" applyNumberFormat="1" applyFont="1" applyFill="1" applyBorder="1" applyAlignment="1">
      <alignment horizontal="right"/>
    </xf>
    <xf numFmtId="1" fontId="15" fillId="0" borderId="20" xfId="2" applyNumberFormat="1" applyFont="1" applyFill="1" applyBorder="1" applyAlignment="1">
      <alignment horizontal="right"/>
    </xf>
    <xf numFmtId="9" fontId="16" fillId="0" borderId="18" xfId="1" applyFont="1" applyFill="1" applyBorder="1" applyAlignment="1">
      <alignment horizontal="right"/>
    </xf>
    <xf numFmtId="1" fontId="10" fillId="0" borderId="24" xfId="2" applyNumberFormat="1" applyFont="1" applyFill="1" applyBorder="1" applyAlignment="1">
      <alignment horizontal="right"/>
    </xf>
    <xf numFmtId="1" fontId="10" fillId="0" borderId="25" xfId="2" applyNumberFormat="1" applyFont="1" applyFill="1" applyBorder="1" applyAlignment="1">
      <alignment horizontal="right"/>
    </xf>
    <xf numFmtId="1" fontId="7" fillId="0" borderId="25" xfId="2" applyNumberFormat="1" applyFont="1" applyFill="1" applyBorder="1" applyAlignment="1">
      <alignment horizontal="right"/>
    </xf>
    <xf numFmtId="9" fontId="10" fillId="0" borderId="28" xfId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9" fontId="10" fillId="0" borderId="29" xfId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9" fontId="10" fillId="0" borderId="30" xfId="1" applyFont="1" applyFill="1" applyBorder="1" applyAlignment="1">
      <alignment horizontal="right"/>
    </xf>
    <xf numFmtId="9" fontId="10" fillId="0" borderId="31" xfId="1" applyFont="1" applyFill="1" applyBorder="1" applyAlignment="1">
      <alignment horizontal="right"/>
    </xf>
    <xf numFmtId="0" fontId="9" fillId="0" borderId="0" xfId="0" applyFont="1" applyFill="1" applyBorder="1"/>
    <xf numFmtId="1" fontId="10" fillId="0" borderId="0" xfId="2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1" fontId="13" fillId="0" borderId="2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3" fillId="0" borderId="0" xfId="2" applyNumberFormat="1" applyFont="1" applyFill="1" applyBorder="1" applyAlignment="1">
      <alignment horizontal="left" vertical="center"/>
    </xf>
    <xf numFmtId="1" fontId="7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26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 applyAlignment="1">
      <alignment horizontal="center" vertical="center"/>
    </xf>
    <xf numFmtId="9" fontId="25" fillId="0" borderId="31" xfId="1" applyFont="1" applyFill="1" applyBorder="1" applyAlignment="1">
      <alignment horizontal="right"/>
    </xf>
    <xf numFmtId="0" fontId="34" fillId="0" borderId="14" xfId="0" applyFont="1" applyFill="1" applyBorder="1"/>
    <xf numFmtId="1" fontId="25" fillId="0" borderId="36" xfId="2" applyNumberFormat="1" applyFont="1" applyFill="1" applyBorder="1" applyAlignment="1">
      <alignment horizontal="right"/>
    </xf>
    <xf numFmtId="1" fontId="25" fillId="0" borderId="19" xfId="2" applyNumberFormat="1" applyFont="1" applyFill="1" applyBorder="1" applyAlignment="1">
      <alignment horizontal="right"/>
    </xf>
    <xf numFmtId="0" fontId="34" fillId="0" borderId="27" xfId="0" applyFont="1" applyFill="1" applyBorder="1"/>
    <xf numFmtId="1" fontId="25" fillId="0" borderId="21" xfId="2" applyNumberFormat="1" applyFont="1" applyFill="1" applyBorder="1" applyAlignment="1">
      <alignment horizontal="right"/>
    </xf>
    <xf numFmtId="9" fontId="25" fillId="0" borderId="32" xfId="1" applyFont="1" applyFill="1" applyBorder="1" applyAlignment="1">
      <alignment horizontal="right"/>
    </xf>
    <xf numFmtId="1" fontId="25" fillId="0" borderId="37" xfId="2" applyNumberFormat="1" applyFont="1" applyFill="1" applyBorder="1" applyAlignment="1">
      <alignment horizontal="right"/>
    </xf>
    <xf numFmtId="0" fontId="34" fillId="0" borderId="1" xfId="0" applyFont="1" applyFill="1" applyBorder="1"/>
    <xf numFmtId="1" fontId="25" fillId="0" borderId="39" xfId="2" applyNumberFormat="1" applyFont="1" applyFill="1" applyBorder="1" applyAlignment="1">
      <alignment horizontal="right"/>
    </xf>
    <xf numFmtId="1" fontId="25" fillId="0" borderId="40" xfId="2" applyNumberFormat="1" applyFont="1" applyFill="1" applyBorder="1" applyAlignment="1">
      <alignment horizontal="right"/>
    </xf>
    <xf numFmtId="9" fontId="25" fillId="0" borderId="41" xfId="1" applyFont="1" applyFill="1" applyBorder="1" applyAlignment="1">
      <alignment horizontal="right"/>
    </xf>
    <xf numFmtId="1" fontId="25" fillId="0" borderId="42" xfId="2" applyNumberFormat="1" applyFont="1" applyFill="1" applyBorder="1" applyAlignment="1">
      <alignment horizontal="right"/>
    </xf>
    <xf numFmtId="0" fontId="34" fillId="0" borderId="47" xfId="0" applyFont="1" applyFill="1" applyBorder="1"/>
    <xf numFmtId="1" fontId="25" fillId="0" borderId="24" xfId="2" applyNumberFormat="1" applyFont="1" applyFill="1" applyBorder="1" applyAlignment="1">
      <alignment horizontal="right"/>
    </xf>
    <xf numFmtId="1" fontId="25" fillId="0" borderId="25" xfId="2" applyNumberFormat="1" applyFont="1" applyFill="1" applyBorder="1" applyAlignment="1">
      <alignment horizontal="right"/>
    </xf>
    <xf numFmtId="1" fontId="25" fillId="0" borderId="38" xfId="2" applyNumberFormat="1" applyFont="1" applyFill="1" applyBorder="1" applyAlignment="1">
      <alignment horizontal="right"/>
    </xf>
    <xf numFmtId="0" fontId="33" fillId="0" borderId="48" xfId="2" applyFont="1" applyFill="1" applyBorder="1" applyAlignment="1">
      <alignment horizontal="center" vertical="center" wrapText="1"/>
    </xf>
    <xf numFmtId="0" fontId="33" fillId="0" borderId="49" xfId="2" applyFont="1" applyFill="1" applyBorder="1" applyAlignment="1">
      <alignment horizontal="center" vertical="center" wrapText="1"/>
    </xf>
    <xf numFmtId="0" fontId="33" fillId="0" borderId="50" xfId="2" applyFont="1" applyFill="1" applyBorder="1" applyAlignment="1">
      <alignment horizontal="center" vertical="center" wrapText="1"/>
    </xf>
    <xf numFmtId="0" fontId="33" fillId="0" borderId="51" xfId="2" applyFont="1" applyFill="1" applyBorder="1" applyAlignment="1">
      <alignment horizontal="center" vertical="center" wrapText="1"/>
    </xf>
    <xf numFmtId="1" fontId="0" fillId="0" borderId="0" xfId="0" applyNumberFormat="1"/>
    <xf numFmtId="1" fontId="25" fillId="0" borderId="45" xfId="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23" xfId="2" applyFont="1" applyFill="1" applyBorder="1" applyAlignment="1">
      <alignment horizontal="center" vertical="center"/>
    </xf>
    <xf numFmtId="0" fontId="28" fillId="0" borderId="43" xfId="2" applyFont="1" applyFill="1" applyBorder="1" applyAlignment="1">
      <alignment horizontal="center" vertical="center"/>
    </xf>
    <xf numFmtId="0" fontId="28" fillId="0" borderId="29" xfId="2" applyFont="1" applyFill="1" applyBorder="1" applyAlignment="1">
      <alignment horizontal="center" vertical="center"/>
    </xf>
    <xf numFmtId="0" fontId="28" fillId="0" borderId="39" xfId="2" applyFont="1" applyFill="1" applyBorder="1" applyAlignment="1">
      <alignment horizontal="center"/>
    </xf>
    <xf numFmtId="0" fontId="28" fillId="0" borderId="40" xfId="2" applyFont="1" applyFill="1" applyBorder="1" applyAlignment="1">
      <alignment horizontal="center"/>
    </xf>
    <xf numFmtId="0" fontId="28" fillId="0" borderId="41" xfId="2" applyFont="1" applyFill="1" applyBorder="1" applyAlignment="1">
      <alignment horizontal="center"/>
    </xf>
    <xf numFmtId="0" fontId="29" fillId="0" borderId="44" xfId="2" applyFont="1" applyFill="1" applyBorder="1" applyAlignment="1">
      <alignment horizontal="right"/>
    </xf>
    <xf numFmtId="0" fontId="29" fillId="0" borderId="45" xfId="2" applyFont="1" applyFill="1" applyBorder="1" applyAlignment="1">
      <alignment horizontal="right"/>
    </xf>
    <xf numFmtId="0" fontId="29" fillId="0" borderId="46" xfId="2" applyFont="1" applyFill="1" applyBorder="1" applyAlignment="1">
      <alignment horizontal="right"/>
    </xf>
    <xf numFmtId="0" fontId="30" fillId="0" borderId="33" xfId="2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horizontal="center" vertical="center" wrapText="1"/>
    </xf>
    <xf numFmtId="0" fontId="30" fillId="0" borderId="34" xfId="2" applyFont="1" applyFill="1" applyBorder="1" applyAlignment="1">
      <alignment horizontal="center" vertical="center" wrapText="1"/>
    </xf>
    <xf numFmtId="0" fontId="31" fillId="0" borderId="15" xfId="2" applyFont="1" applyFill="1" applyBorder="1" applyAlignment="1">
      <alignment horizontal="center" vertical="center" wrapText="1"/>
    </xf>
    <xf numFmtId="0" fontId="31" fillId="0" borderId="16" xfId="2" applyFont="1" applyFill="1" applyBorder="1" applyAlignment="1">
      <alignment horizontal="center" vertical="center" wrapText="1"/>
    </xf>
    <xf numFmtId="0" fontId="31" fillId="0" borderId="18" xfId="2" applyFont="1" applyFill="1" applyBorder="1" applyAlignment="1">
      <alignment horizontal="center" vertical="center" wrapText="1"/>
    </xf>
    <xf numFmtId="0" fontId="31" fillId="0" borderId="21" xfId="2" applyFont="1" applyFill="1" applyBorder="1" applyAlignment="1">
      <alignment horizontal="center" vertical="center" wrapText="1"/>
    </xf>
    <xf numFmtId="0" fontId="31" fillId="0" borderId="22" xfId="2" applyFont="1" applyFill="1" applyBorder="1" applyAlignment="1">
      <alignment horizontal="center" vertical="center" wrapText="1"/>
    </xf>
    <xf numFmtId="0" fontId="31" fillId="0" borderId="32" xfId="2" applyFont="1" applyFill="1" applyBorder="1" applyAlignment="1">
      <alignment horizontal="center" vertical="center" wrapText="1"/>
    </xf>
    <xf numFmtId="0" fontId="31" fillId="0" borderId="35" xfId="2" applyFont="1" applyFill="1" applyBorder="1" applyAlignment="1">
      <alignment horizontal="center" vertical="center" wrapText="1"/>
    </xf>
    <xf numFmtId="0" fontId="31" fillId="0" borderId="37" xfId="2" applyFont="1" applyFill="1" applyBorder="1" applyAlignment="1">
      <alignment horizontal="center" vertical="center" wrapText="1"/>
    </xf>
    <xf numFmtId="0" fontId="32" fillId="0" borderId="39" xfId="2" applyFont="1" applyFill="1" applyBorder="1" applyAlignment="1">
      <alignment horizontal="center" vertical="center" wrapText="1"/>
    </xf>
    <xf numFmtId="0" fontId="32" fillId="0" borderId="40" xfId="2" applyFont="1" applyFill="1" applyBorder="1" applyAlignment="1">
      <alignment horizontal="center" vertical="center" wrapText="1"/>
    </xf>
    <xf numFmtId="0" fontId="32" fillId="0" borderId="4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2" fillId="0" borderId="42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</cellXfs>
  <cellStyles count="12">
    <cellStyle name="Excel Built-in Normal" xfId="2"/>
    <cellStyle name="Excel Built-in Normal 1" xfId="3"/>
    <cellStyle name="Excel Built-in Normal 2" xfId="4"/>
    <cellStyle name="Excel Built-in Normal 3" xfId="5"/>
    <cellStyle name="Excel Built-in Normal 4" xfId="6"/>
    <cellStyle name="Normal" xfId="0" builtinId="0"/>
    <cellStyle name="Normal 2" xfId="7"/>
    <cellStyle name="Normal 2 2" xfId="8"/>
    <cellStyle name="Normal 2 3" xfId="9"/>
    <cellStyle name="Normal 2 8" xfId="10"/>
    <cellStyle name="Normal 2 9" xfId="1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abSelected="1" zoomScale="66" zoomScaleNormal="66" zoomScaleSheetLayoutView="89" workbookViewId="0">
      <selection activeCell="O14" sqref="O14"/>
    </sheetView>
  </sheetViews>
  <sheetFormatPr defaultRowHeight="14.4"/>
  <cols>
    <col min="1" max="1" width="0.109375" customWidth="1"/>
    <col min="2" max="2" width="27.33203125" customWidth="1"/>
    <col min="3" max="3" width="16.6640625" style="4" customWidth="1"/>
    <col min="4" max="4" width="17.33203125" style="4" customWidth="1"/>
    <col min="5" max="5" width="16.88671875" style="31" customWidth="1"/>
    <col min="6" max="6" width="15.109375" style="4" customWidth="1"/>
    <col min="7" max="7" width="17.88671875" style="4" customWidth="1"/>
    <col min="8" max="8" width="19.5546875" style="31" customWidth="1"/>
    <col min="9" max="9" width="17.109375" style="4" customWidth="1"/>
    <col min="10" max="10" width="16.88671875" style="4" customWidth="1"/>
    <col min="11" max="11" width="18.44140625" style="31" customWidth="1"/>
    <col min="12" max="12" width="20" style="4" customWidth="1"/>
    <col min="13" max="13" width="20.5546875" customWidth="1"/>
    <col min="14" max="14" width="19.44140625" style="28" customWidth="1"/>
    <col min="16" max="16" width="16.88671875" hidden="1" customWidth="1"/>
    <col min="17" max="17" width="0" hidden="1" customWidth="1"/>
  </cols>
  <sheetData>
    <row r="1" spans="2:17" s="30" customFormat="1" ht="2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98" t="s">
        <v>41</v>
      </c>
      <c r="N1" s="98"/>
    </row>
    <row r="2" spans="2:17" ht="45" customHeight="1" thickBot="1">
      <c r="B2" s="99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2:17" ht="25.2" thickBot="1">
      <c r="B3" s="102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2:17" ht="18" thickBot="1">
      <c r="B4" s="105" t="s">
        <v>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2:17">
      <c r="B5" s="108" t="s">
        <v>3</v>
      </c>
      <c r="C5" s="111" t="s">
        <v>4</v>
      </c>
      <c r="D5" s="112"/>
      <c r="E5" s="113"/>
      <c r="F5" s="111" t="s">
        <v>5</v>
      </c>
      <c r="G5" s="112"/>
      <c r="H5" s="113"/>
      <c r="I5" s="111" t="s">
        <v>6</v>
      </c>
      <c r="J5" s="112"/>
      <c r="K5" s="113"/>
      <c r="L5" s="117" t="s">
        <v>7</v>
      </c>
      <c r="M5" s="112"/>
      <c r="N5" s="113"/>
    </row>
    <row r="6" spans="2:17" ht="69" customHeight="1" thickBot="1">
      <c r="B6" s="109"/>
      <c r="C6" s="114"/>
      <c r="D6" s="115"/>
      <c r="E6" s="116"/>
      <c r="F6" s="114"/>
      <c r="G6" s="115"/>
      <c r="H6" s="116"/>
      <c r="I6" s="114"/>
      <c r="J6" s="115"/>
      <c r="K6" s="116"/>
      <c r="L6" s="118"/>
      <c r="M6" s="115"/>
      <c r="N6" s="116"/>
    </row>
    <row r="7" spans="2:17" ht="15.6" thickBot="1">
      <c r="B7" s="109"/>
      <c r="C7" s="119">
        <v>1</v>
      </c>
      <c r="D7" s="120"/>
      <c r="E7" s="121"/>
      <c r="F7" s="119">
        <v>2</v>
      </c>
      <c r="G7" s="120"/>
      <c r="H7" s="121"/>
      <c r="I7" s="119">
        <v>3</v>
      </c>
      <c r="J7" s="120"/>
      <c r="K7" s="121"/>
      <c r="L7" s="125">
        <v>4</v>
      </c>
      <c r="M7" s="120"/>
      <c r="N7" s="121"/>
    </row>
    <row r="8" spans="2:17" ht="28.2" thickBot="1">
      <c r="B8" s="110"/>
      <c r="C8" s="92" t="s">
        <v>8</v>
      </c>
      <c r="D8" s="93" t="s">
        <v>9</v>
      </c>
      <c r="E8" s="94" t="s">
        <v>35</v>
      </c>
      <c r="F8" s="92" t="s">
        <v>8</v>
      </c>
      <c r="G8" s="93" t="s">
        <v>9</v>
      </c>
      <c r="H8" s="94" t="s">
        <v>35</v>
      </c>
      <c r="I8" s="92" t="s">
        <v>8</v>
      </c>
      <c r="J8" s="93" t="s">
        <v>9</v>
      </c>
      <c r="K8" s="94" t="s">
        <v>35</v>
      </c>
      <c r="L8" s="95" t="s">
        <v>8</v>
      </c>
      <c r="M8" s="93" t="s">
        <v>9</v>
      </c>
      <c r="N8" s="94" t="s">
        <v>35</v>
      </c>
    </row>
    <row r="9" spans="2:17" ht="30.75" customHeight="1">
      <c r="B9" s="88" t="s">
        <v>11</v>
      </c>
      <c r="C9" s="89">
        <v>3890.6327249999999</v>
      </c>
      <c r="D9" s="90">
        <v>3702.1274718659997</v>
      </c>
      <c r="E9" s="75">
        <f>D9/C9</f>
        <v>0.95154894680170554</v>
      </c>
      <c r="F9" s="89">
        <v>2580.09</v>
      </c>
      <c r="G9" s="90">
        <v>4912.2899350621947</v>
      </c>
      <c r="H9" s="75">
        <f>G9/F9</f>
        <v>1.9039219310420157</v>
      </c>
      <c r="I9" s="89">
        <v>1278.58485</v>
      </c>
      <c r="J9" s="90">
        <v>684.75405169999999</v>
      </c>
      <c r="K9" s="75">
        <f>J9/I9</f>
        <v>0.53555620630105227</v>
      </c>
      <c r="L9" s="91">
        <v>7749.3075750000007</v>
      </c>
      <c r="M9" s="90">
        <v>9299.1714586281942</v>
      </c>
      <c r="N9" s="75">
        <f>M9/L9</f>
        <v>1.2000003056567532</v>
      </c>
      <c r="Q9">
        <f>J9/10000</f>
        <v>6.8475405170000003E-2</v>
      </c>
    </row>
    <row r="10" spans="2:17" ht="30.75" customHeight="1">
      <c r="B10" s="76" t="s">
        <v>12</v>
      </c>
      <c r="C10" s="78">
        <v>3150</v>
      </c>
      <c r="D10" s="90">
        <v>2917.4324000000001</v>
      </c>
      <c r="E10" s="75">
        <f t="shared" ref="E10:E32" si="0">D10/C10</f>
        <v>0.92616901587301592</v>
      </c>
      <c r="F10" s="78">
        <v>330</v>
      </c>
      <c r="G10" s="90">
        <v>496.75510000000003</v>
      </c>
      <c r="H10" s="75">
        <f t="shared" ref="H10:H32" si="1">G10/F10</f>
        <v>1.5053184848484849</v>
      </c>
      <c r="I10" s="78">
        <v>645</v>
      </c>
      <c r="J10" s="90">
        <v>980.73030000000006</v>
      </c>
      <c r="K10" s="75">
        <f t="shared" ref="K10:K32" si="2">J10/I10</f>
        <v>1.5205120930232559</v>
      </c>
      <c r="L10" s="77">
        <v>4125</v>
      </c>
      <c r="M10" s="90">
        <v>4394.9178000000002</v>
      </c>
      <c r="N10" s="75">
        <f t="shared" ref="N10:N32" si="3">M10/L10</f>
        <v>1.0654346181818182</v>
      </c>
      <c r="Q10">
        <f t="shared" ref="Q10:Q30" si="4">J10/10000</f>
        <v>9.8073030000000005E-2</v>
      </c>
    </row>
    <row r="11" spans="2:17" ht="30.75" customHeight="1">
      <c r="B11" s="76" t="s">
        <v>13</v>
      </c>
      <c r="C11" s="78">
        <v>4656.5357999999997</v>
      </c>
      <c r="D11" s="90">
        <v>4362.9369003999991</v>
      </c>
      <c r="E11" s="75">
        <f t="shared" si="0"/>
        <v>0.93694907282791629</v>
      </c>
      <c r="F11" s="78">
        <v>1019.1894299999999</v>
      </c>
      <c r="G11" s="90">
        <v>782.59966603999987</v>
      </c>
      <c r="H11" s="75">
        <f t="shared" si="1"/>
        <v>0.7678647786211833</v>
      </c>
      <c r="I11" s="78">
        <v>1961.3361</v>
      </c>
      <c r="J11" s="90">
        <v>1735.5737128399999</v>
      </c>
      <c r="K11" s="75">
        <f t="shared" si="2"/>
        <v>0.88489357476263242</v>
      </c>
      <c r="L11" s="77">
        <v>7637.0613299999995</v>
      </c>
      <c r="M11" s="90">
        <v>6881.1102792799984</v>
      </c>
      <c r="N11" s="75">
        <f t="shared" si="3"/>
        <v>0.90101545371248171</v>
      </c>
      <c r="Q11">
        <f t="shared" si="4"/>
        <v>0.17355737128399998</v>
      </c>
    </row>
    <row r="12" spans="2:17" ht="30.75" customHeight="1">
      <c r="B12" s="76" t="s">
        <v>14</v>
      </c>
      <c r="C12" s="78">
        <v>2561.2499719500001</v>
      </c>
      <c r="D12" s="90">
        <v>2471.9677231000001</v>
      </c>
      <c r="E12" s="75">
        <f t="shared" si="0"/>
        <v>0.96514114208773405</v>
      </c>
      <c r="F12" s="78">
        <v>550.5</v>
      </c>
      <c r="G12" s="90">
        <v>282.56854529999998</v>
      </c>
      <c r="H12" s="75">
        <f t="shared" si="1"/>
        <v>0.51329436021798358</v>
      </c>
      <c r="I12" s="78">
        <v>169.50312087000003</v>
      </c>
      <c r="J12" s="90">
        <v>252.45687080000002</v>
      </c>
      <c r="K12" s="75">
        <f t="shared" si="2"/>
        <v>1.4893936436345685</v>
      </c>
      <c r="L12" s="77">
        <v>3281.2530928200003</v>
      </c>
      <c r="M12" s="90">
        <v>3006.9931392000003</v>
      </c>
      <c r="N12" s="75">
        <f t="shared" si="3"/>
        <v>0.91641609291885084</v>
      </c>
      <c r="Q12">
        <f t="shared" si="4"/>
        <v>2.5245687080000002E-2</v>
      </c>
    </row>
    <row r="13" spans="2:17" ht="30.75" customHeight="1">
      <c r="B13" s="76" t="s">
        <v>16</v>
      </c>
      <c r="C13" s="78">
        <v>3132</v>
      </c>
      <c r="D13" s="90">
        <v>4264.6097021559999</v>
      </c>
      <c r="E13" s="75">
        <f t="shared" si="0"/>
        <v>1.3616250645453385</v>
      </c>
      <c r="F13" s="78">
        <v>933.40552500000001</v>
      </c>
      <c r="G13" s="90">
        <v>1182.5456392999999</v>
      </c>
      <c r="H13" s="75">
        <f t="shared" si="1"/>
        <v>1.2669151913365844</v>
      </c>
      <c r="I13" s="78">
        <v>556.95202500000005</v>
      </c>
      <c r="J13" s="90">
        <v>59.871299999999998</v>
      </c>
      <c r="K13" s="75">
        <f t="shared" si="2"/>
        <v>0.10749812786837429</v>
      </c>
      <c r="L13" s="77">
        <v>4622.3575499999997</v>
      </c>
      <c r="M13" s="90">
        <v>5507.0266414560001</v>
      </c>
      <c r="N13" s="75">
        <f t="shared" si="3"/>
        <v>1.191389151939577</v>
      </c>
      <c r="Q13">
        <f>J13/10000</f>
        <v>5.9871300000000002E-3</v>
      </c>
    </row>
    <row r="14" spans="2:17" ht="30.75" customHeight="1">
      <c r="B14" s="76" t="s">
        <v>15</v>
      </c>
      <c r="C14" s="78">
        <v>3084</v>
      </c>
      <c r="D14" s="90">
        <v>2753.9683</v>
      </c>
      <c r="E14" s="75">
        <f t="shared" si="0"/>
        <v>0.89298583009079113</v>
      </c>
      <c r="F14" s="78">
        <v>561</v>
      </c>
      <c r="G14" s="90">
        <v>451.09589999999997</v>
      </c>
      <c r="H14" s="75">
        <f t="shared" si="1"/>
        <v>0.80409251336898391</v>
      </c>
      <c r="I14" s="78">
        <v>195.51323877220801</v>
      </c>
      <c r="J14" s="90">
        <v>176.1277</v>
      </c>
      <c r="K14" s="75">
        <f t="shared" si="2"/>
        <v>0.90084794823130088</v>
      </c>
      <c r="L14" s="77">
        <v>3840.5132387722083</v>
      </c>
      <c r="M14" s="90">
        <v>3381.1918999999998</v>
      </c>
      <c r="N14" s="75">
        <f t="shared" si="3"/>
        <v>0.88040105313657213</v>
      </c>
      <c r="Q14">
        <f t="shared" si="4"/>
        <v>1.761277E-2</v>
      </c>
    </row>
    <row r="15" spans="2:17" ht="30.75" customHeight="1">
      <c r="B15" s="76" t="s">
        <v>17</v>
      </c>
      <c r="C15" s="78">
        <v>5056.5</v>
      </c>
      <c r="D15" s="90">
        <v>2755.2651000000001</v>
      </c>
      <c r="E15" s="75">
        <f t="shared" si="0"/>
        <v>0.54489569860575493</v>
      </c>
      <c r="F15" s="78">
        <v>840.189075</v>
      </c>
      <c r="G15" s="90">
        <v>400.91340000000002</v>
      </c>
      <c r="H15" s="75">
        <f t="shared" si="1"/>
        <v>0.47717045118683554</v>
      </c>
      <c r="I15" s="78">
        <v>380.25127500000002</v>
      </c>
      <c r="J15" s="90">
        <v>292.4196</v>
      </c>
      <c r="K15" s="75">
        <f t="shared" si="2"/>
        <v>0.76901675083140741</v>
      </c>
      <c r="L15" s="77">
        <v>6276.9403500000008</v>
      </c>
      <c r="M15" s="90">
        <v>3448.5981000000002</v>
      </c>
      <c r="N15" s="75">
        <f t="shared" si="3"/>
        <v>0.54940749914884879</v>
      </c>
      <c r="Q15">
        <f t="shared" si="4"/>
        <v>2.9241960000000001E-2</v>
      </c>
    </row>
    <row r="16" spans="2:17" ht="30.75" customHeight="1">
      <c r="B16" s="76" t="s">
        <v>18</v>
      </c>
      <c r="C16" s="78">
        <v>2574.1499999999996</v>
      </c>
      <c r="D16" s="90">
        <v>2201.0784274779999</v>
      </c>
      <c r="E16" s="75">
        <f t="shared" si="0"/>
        <v>0.85506999494124281</v>
      </c>
      <c r="F16" s="78">
        <v>663.82500000000005</v>
      </c>
      <c r="G16" s="90">
        <v>522.19479999999999</v>
      </c>
      <c r="H16" s="75">
        <f t="shared" si="1"/>
        <v>0.78664527548676222</v>
      </c>
      <c r="I16" s="78">
        <v>234.53249999999997</v>
      </c>
      <c r="J16" s="90">
        <v>194.4076</v>
      </c>
      <c r="K16" s="75">
        <f t="shared" si="2"/>
        <v>0.82891539552087679</v>
      </c>
      <c r="L16" s="77">
        <v>3472.5075000000002</v>
      </c>
      <c r="M16" s="90">
        <v>2917.6808274779996</v>
      </c>
      <c r="N16" s="75">
        <f t="shared" si="3"/>
        <v>0.84022304558823835</v>
      </c>
      <c r="Q16">
        <f t="shared" si="4"/>
        <v>1.9440760000000001E-2</v>
      </c>
    </row>
    <row r="17" spans="2:19" ht="30.75" customHeight="1">
      <c r="B17" s="76" t="s">
        <v>19</v>
      </c>
      <c r="C17" s="78">
        <v>8062.4025000000001</v>
      </c>
      <c r="D17" s="90">
        <v>3347.7621317979997</v>
      </c>
      <c r="E17" s="75">
        <f t="shared" si="0"/>
        <v>0.41523133232284043</v>
      </c>
      <c r="F17" s="78">
        <v>1633.5</v>
      </c>
      <c r="G17" s="90">
        <v>1233.710361079</v>
      </c>
      <c r="H17" s="75">
        <f t="shared" si="1"/>
        <v>0.7552558072108968</v>
      </c>
      <c r="I17" s="78">
        <v>1066.9950000000001</v>
      </c>
      <c r="J17" s="90">
        <v>239.51317116999999</v>
      </c>
      <c r="K17" s="75">
        <f t="shared" si="2"/>
        <v>0.2244745019142545</v>
      </c>
      <c r="L17" s="77">
        <v>10762.897500000001</v>
      </c>
      <c r="M17" s="90">
        <v>4820.9856640469998</v>
      </c>
      <c r="N17" s="75">
        <f t="shared" si="3"/>
        <v>0.44792637522070605</v>
      </c>
      <c r="Q17">
        <f t="shared" si="4"/>
        <v>2.3951317117E-2</v>
      </c>
    </row>
    <row r="18" spans="2:19" ht="30.75" customHeight="1">
      <c r="B18" s="76" t="s">
        <v>20</v>
      </c>
      <c r="C18" s="78">
        <v>5145.0463593824998</v>
      </c>
      <c r="D18" s="90">
        <v>2976.9931668450004</v>
      </c>
      <c r="E18" s="75">
        <f t="shared" si="0"/>
        <v>0.57861347768347304</v>
      </c>
      <c r="F18" s="78">
        <v>3264.0000375</v>
      </c>
      <c r="G18" s="90">
        <v>4357.4653505706001</v>
      </c>
      <c r="H18" s="75">
        <f t="shared" si="1"/>
        <v>1.335007751381069</v>
      </c>
      <c r="I18" s="78">
        <v>2322.75082309554</v>
      </c>
      <c r="J18" s="90">
        <v>673.69190491400002</v>
      </c>
      <c r="K18" s="75">
        <f t="shared" si="2"/>
        <v>0.29004054081710234</v>
      </c>
      <c r="L18" s="77">
        <v>10731.79721997804</v>
      </c>
      <c r="M18" s="90">
        <v>8008.1504223296006</v>
      </c>
      <c r="N18" s="75">
        <f t="shared" si="3"/>
        <v>0.74620776540781375</v>
      </c>
      <c r="Q18">
        <f t="shared" si="4"/>
        <v>6.7369190491399999E-2</v>
      </c>
    </row>
    <row r="19" spans="2:19" s="4" customFormat="1" ht="30.75" customHeight="1">
      <c r="B19" s="76" t="s">
        <v>21</v>
      </c>
      <c r="C19" s="78">
        <v>3520.9413020625007</v>
      </c>
      <c r="D19" s="90">
        <v>1577.3958986810001</v>
      </c>
      <c r="E19" s="75">
        <f t="shared" si="0"/>
        <v>0.44800403169373809</v>
      </c>
      <c r="F19" s="78">
        <v>1914.3018704999999</v>
      </c>
      <c r="G19" s="90">
        <v>524.70590450500003</v>
      </c>
      <c r="H19" s="75">
        <f t="shared" si="1"/>
        <v>0.27409778603410712</v>
      </c>
      <c r="I19" s="78">
        <v>865.84008858750008</v>
      </c>
      <c r="J19" s="90">
        <v>303.07099736599997</v>
      </c>
      <c r="K19" s="75">
        <f t="shared" si="2"/>
        <v>0.35003114473530433</v>
      </c>
      <c r="L19" s="77">
        <v>6301.0832611500009</v>
      </c>
      <c r="M19" s="90">
        <v>2405.1728005519999</v>
      </c>
      <c r="N19" s="75">
        <f t="shared" si="3"/>
        <v>0.38170782718923085</v>
      </c>
      <c r="Q19">
        <f t="shared" si="4"/>
        <v>3.0307099736599997E-2</v>
      </c>
      <c r="R19"/>
      <c r="S19"/>
    </row>
    <row r="20" spans="2:19" s="4" customFormat="1" ht="30.75" customHeight="1">
      <c r="B20" s="76" t="s">
        <v>22</v>
      </c>
      <c r="C20" s="78">
        <v>13420.364699999998</v>
      </c>
      <c r="D20" s="90">
        <v>7916.5599269960003</v>
      </c>
      <c r="E20" s="75">
        <f t="shared" si="0"/>
        <v>0.58989156434742795</v>
      </c>
      <c r="F20" s="78">
        <v>14069.702775</v>
      </c>
      <c r="G20" s="90">
        <v>12569.342589797312</v>
      </c>
      <c r="H20" s="75">
        <f t="shared" si="1"/>
        <v>0.89336233968860879</v>
      </c>
      <c r="I20" s="78">
        <v>11044.202850000001</v>
      </c>
      <c r="J20" s="90">
        <v>5732.4154468769993</v>
      </c>
      <c r="K20" s="75">
        <f t="shared" si="2"/>
        <v>0.51904293363074172</v>
      </c>
      <c r="L20" s="77">
        <v>38534.27032499999</v>
      </c>
      <c r="M20" s="90">
        <v>26218.31796367031</v>
      </c>
      <c r="N20" s="75">
        <f t="shared" si="3"/>
        <v>0.68038963090629945</v>
      </c>
      <c r="Q20">
        <f t="shared" si="4"/>
        <v>0.57324154468769994</v>
      </c>
      <c r="R20"/>
      <c r="S20"/>
    </row>
    <row r="21" spans="2:19" ht="30.75" customHeight="1">
      <c r="B21" s="76" t="s">
        <v>23</v>
      </c>
      <c r="C21" s="78">
        <v>3653.4011250000003</v>
      </c>
      <c r="D21" s="90">
        <v>2942.8166999999999</v>
      </c>
      <c r="E21" s="75">
        <f t="shared" si="0"/>
        <v>0.80550057311322465</v>
      </c>
      <c r="F21" s="78">
        <v>539.39025000000004</v>
      </c>
      <c r="G21" s="90">
        <v>188.85409999999999</v>
      </c>
      <c r="H21" s="75">
        <f t="shared" si="1"/>
        <v>0.35012516447970643</v>
      </c>
      <c r="I21" s="78">
        <v>191.3415</v>
      </c>
      <c r="J21" s="90">
        <v>73.658100000000005</v>
      </c>
      <c r="K21" s="75">
        <f t="shared" si="2"/>
        <v>0.38495621702557997</v>
      </c>
      <c r="L21" s="77">
        <v>4384.1328750000002</v>
      </c>
      <c r="M21" s="90">
        <v>3205.3289</v>
      </c>
      <c r="N21" s="75">
        <f t="shared" si="3"/>
        <v>0.7311203814733831</v>
      </c>
      <c r="Q21">
        <f t="shared" si="4"/>
        <v>7.3658100000000004E-3</v>
      </c>
    </row>
    <row r="22" spans="2:19" ht="30.75" customHeight="1">
      <c r="B22" s="76" t="s">
        <v>24</v>
      </c>
      <c r="C22" s="78">
        <v>5535.1389675</v>
      </c>
      <c r="D22" s="90">
        <v>5038.3968999999997</v>
      </c>
      <c r="E22" s="75">
        <f t="shared" si="0"/>
        <v>0.91025662220647752</v>
      </c>
      <c r="F22" s="78">
        <v>1455.1503</v>
      </c>
      <c r="G22" s="90">
        <v>729.14359999999999</v>
      </c>
      <c r="H22" s="75">
        <f t="shared" si="1"/>
        <v>0.50107786116664377</v>
      </c>
      <c r="I22" s="78">
        <v>637.73295000000007</v>
      </c>
      <c r="J22" s="90">
        <v>237.167</v>
      </c>
      <c r="K22" s="75">
        <f t="shared" si="2"/>
        <v>0.37189077340287963</v>
      </c>
      <c r="L22" s="77">
        <v>7628.0222175000017</v>
      </c>
      <c r="M22" s="90">
        <v>6004.7075000000004</v>
      </c>
      <c r="N22" s="75">
        <f t="shared" si="3"/>
        <v>0.7871906149177389</v>
      </c>
      <c r="Q22">
        <f t="shared" si="4"/>
        <v>2.37167E-2</v>
      </c>
    </row>
    <row r="23" spans="2:19" ht="30.75" customHeight="1">
      <c r="B23" s="76" t="s">
        <v>37</v>
      </c>
      <c r="C23" s="78">
        <v>3075</v>
      </c>
      <c r="D23" s="90">
        <v>4223.7127</v>
      </c>
      <c r="E23" s="75">
        <f t="shared" si="0"/>
        <v>1.3735651056910569</v>
      </c>
      <c r="F23" s="78">
        <v>229.2225</v>
      </c>
      <c r="G23" s="90">
        <v>619.23239999999998</v>
      </c>
      <c r="H23" s="75">
        <f t="shared" si="1"/>
        <v>2.7014468474953373</v>
      </c>
      <c r="I23" s="78">
        <v>227.1225</v>
      </c>
      <c r="J23" s="90">
        <v>409.88349896300002</v>
      </c>
      <c r="K23" s="75">
        <f t="shared" si="2"/>
        <v>1.8046802891083007</v>
      </c>
      <c r="L23" s="77">
        <v>3531.3450000000003</v>
      </c>
      <c r="M23" s="90">
        <v>5252.8285989630003</v>
      </c>
      <c r="N23" s="75">
        <f t="shared" si="3"/>
        <v>1.487486665551794</v>
      </c>
      <c r="Q23">
        <f>J23/10000</f>
        <v>4.09883498963E-2</v>
      </c>
    </row>
    <row r="24" spans="2:19" ht="30.75" customHeight="1">
      <c r="B24" s="76" t="s">
        <v>28</v>
      </c>
      <c r="C24" s="78">
        <v>540</v>
      </c>
      <c r="D24" s="90">
        <v>410.85719999999998</v>
      </c>
      <c r="E24" s="75">
        <f t="shared" si="0"/>
        <v>0.76084666666666667</v>
      </c>
      <c r="F24" s="78">
        <v>402.66750000000002</v>
      </c>
      <c r="G24" s="90">
        <v>255.20660000000001</v>
      </c>
      <c r="H24" s="75">
        <f t="shared" si="1"/>
        <v>0.63378991351425185</v>
      </c>
      <c r="I24" s="78">
        <v>124.82250000000001</v>
      </c>
      <c r="J24" s="90">
        <v>176.04589999999999</v>
      </c>
      <c r="K24" s="75">
        <f t="shared" si="2"/>
        <v>1.4103699252939172</v>
      </c>
      <c r="L24" s="77">
        <v>1067.49</v>
      </c>
      <c r="M24" s="90">
        <v>842.10969999999998</v>
      </c>
      <c r="N24" s="75">
        <f t="shared" si="3"/>
        <v>0.78886893554037973</v>
      </c>
      <c r="Q24">
        <f>J24/10000</f>
        <v>1.760459E-2</v>
      </c>
    </row>
    <row r="25" spans="2:19" s="1" customFormat="1" ht="30.75" customHeight="1">
      <c r="B25" s="76" t="s">
        <v>29</v>
      </c>
      <c r="C25" s="78">
        <v>8838</v>
      </c>
      <c r="D25" s="90">
        <v>3808.5075345214264</v>
      </c>
      <c r="E25" s="75">
        <f t="shared" si="0"/>
        <v>0.43092413832557436</v>
      </c>
      <c r="F25" s="78">
        <v>1932.6897000000001</v>
      </c>
      <c r="G25" s="90">
        <v>2413.8135279556245</v>
      </c>
      <c r="H25" s="75">
        <f t="shared" si="1"/>
        <v>1.2489400279598035</v>
      </c>
      <c r="I25" s="78">
        <v>3096.2062499999997</v>
      </c>
      <c r="J25" s="90">
        <v>4752.4016260400003</v>
      </c>
      <c r="K25" s="75">
        <f t="shared" si="2"/>
        <v>1.534911192056408</v>
      </c>
      <c r="L25" s="77">
        <v>13866.895950000002</v>
      </c>
      <c r="M25" s="90">
        <v>10974.722688517051</v>
      </c>
      <c r="N25" s="75">
        <f t="shared" si="3"/>
        <v>0.79143326149476512</v>
      </c>
      <c r="Q25">
        <f>J25/10000</f>
        <v>0.47524016260400004</v>
      </c>
      <c r="R25"/>
      <c r="S25"/>
    </row>
    <row r="26" spans="2:19" ht="30.75" customHeight="1">
      <c r="B26" s="76" t="s">
        <v>36</v>
      </c>
      <c r="C26" s="78">
        <v>2046</v>
      </c>
      <c r="D26" s="90">
        <v>877.44227150200004</v>
      </c>
      <c r="E26" s="75">
        <f t="shared" si="0"/>
        <v>0.42885741520136855</v>
      </c>
      <c r="F26" s="78">
        <v>682.65000000000009</v>
      </c>
      <c r="G26" s="90">
        <v>439.33885120000002</v>
      </c>
      <c r="H26" s="75">
        <f t="shared" si="1"/>
        <v>0.64357848267779971</v>
      </c>
      <c r="I26" s="78">
        <v>324.86249999999995</v>
      </c>
      <c r="J26" s="90">
        <v>79.503672499999993</v>
      </c>
      <c r="K26" s="75">
        <f t="shared" si="2"/>
        <v>0.24473022432567626</v>
      </c>
      <c r="L26" s="77">
        <v>3053.5124999999998</v>
      </c>
      <c r="M26" s="90">
        <v>1396.2847952020002</v>
      </c>
      <c r="N26" s="75">
        <f t="shared" si="3"/>
        <v>0.45727168144947833</v>
      </c>
      <c r="Q26">
        <f>J26/10000</f>
        <v>7.9503672499999997E-3</v>
      </c>
    </row>
    <row r="27" spans="2:19" ht="30.75" customHeight="1">
      <c r="B27" s="76" t="s">
        <v>31</v>
      </c>
      <c r="C27" s="78">
        <v>6831</v>
      </c>
      <c r="D27" s="90">
        <v>2764.1183000000001</v>
      </c>
      <c r="E27" s="75">
        <f t="shared" si="0"/>
        <v>0.40464328795198362</v>
      </c>
      <c r="F27" s="78">
        <v>786</v>
      </c>
      <c r="G27" s="90">
        <v>733.65729999999996</v>
      </c>
      <c r="H27" s="75">
        <f t="shared" si="1"/>
        <v>0.9334062340966921</v>
      </c>
      <c r="I27" s="78">
        <v>723</v>
      </c>
      <c r="J27" s="90">
        <v>107.5214</v>
      </c>
      <c r="K27" s="75">
        <f t="shared" si="2"/>
        <v>0.14871562932226834</v>
      </c>
      <c r="L27" s="77">
        <v>8340</v>
      </c>
      <c r="M27" s="90">
        <v>3605.297</v>
      </c>
      <c r="N27" s="75">
        <f t="shared" si="3"/>
        <v>0.43228980815347723</v>
      </c>
      <c r="Q27">
        <f>J27/10000</f>
        <v>1.075214E-2</v>
      </c>
    </row>
    <row r="28" spans="2:19" ht="30.75" customHeight="1">
      <c r="B28" s="76" t="s">
        <v>25</v>
      </c>
      <c r="C28" s="78">
        <v>2418</v>
      </c>
      <c r="D28" s="90">
        <v>1158.7716142859999</v>
      </c>
      <c r="E28" s="75">
        <f t="shared" si="0"/>
        <v>0.47922730119354834</v>
      </c>
      <c r="F28" s="78">
        <v>1622.7337499999999</v>
      </c>
      <c r="G28" s="90">
        <v>1996.4813158110001</v>
      </c>
      <c r="H28" s="75">
        <f t="shared" si="1"/>
        <v>1.2303197094477145</v>
      </c>
      <c r="I28" s="78">
        <v>862.45920000000001</v>
      </c>
      <c r="J28" s="90">
        <v>386.83451426100004</v>
      </c>
      <c r="K28" s="75">
        <f t="shared" si="2"/>
        <v>0.44852500183313021</v>
      </c>
      <c r="L28" s="77">
        <v>4903.1929500000006</v>
      </c>
      <c r="M28" s="90">
        <v>3542.0874443580001</v>
      </c>
      <c r="N28" s="75">
        <f t="shared" si="3"/>
        <v>0.72240425381546525</v>
      </c>
      <c r="Q28">
        <f t="shared" si="4"/>
        <v>3.8683451426100003E-2</v>
      </c>
    </row>
    <row r="29" spans="2:19" ht="30.75" customHeight="1">
      <c r="B29" s="76" t="s">
        <v>27</v>
      </c>
      <c r="C29" s="78">
        <v>2358</v>
      </c>
      <c r="D29" s="90">
        <v>559.82910000000004</v>
      </c>
      <c r="E29" s="75">
        <f t="shared" si="0"/>
        <v>0.23741692111959289</v>
      </c>
      <c r="F29" s="78">
        <v>570.29999999999995</v>
      </c>
      <c r="G29" s="90">
        <v>136.516439687</v>
      </c>
      <c r="H29" s="75">
        <f t="shared" si="1"/>
        <v>0.23937653811502721</v>
      </c>
      <c r="I29" s="78">
        <v>618.27</v>
      </c>
      <c r="J29" s="90">
        <v>37.371485300000003</v>
      </c>
      <c r="K29" s="75">
        <f t="shared" si="2"/>
        <v>6.0445250942145028E-2</v>
      </c>
      <c r="L29" s="77">
        <v>3546.57</v>
      </c>
      <c r="M29" s="90">
        <v>733.71702498700006</v>
      </c>
      <c r="N29" s="75">
        <f t="shared" si="3"/>
        <v>0.20688073969694665</v>
      </c>
      <c r="Q29">
        <f t="shared" si="4"/>
        <v>3.7371485300000005E-3</v>
      </c>
    </row>
    <row r="30" spans="2:19" ht="30.75" customHeight="1">
      <c r="B30" s="76" t="s">
        <v>32</v>
      </c>
      <c r="C30" s="78">
        <v>4697.7725880000007</v>
      </c>
      <c r="D30" s="90">
        <v>2442.5612963419999</v>
      </c>
      <c r="E30" s="75">
        <f t="shared" si="0"/>
        <v>0.51994030161895943</v>
      </c>
      <c r="F30" s="78">
        <v>517.29307649999998</v>
      </c>
      <c r="G30" s="90">
        <v>233.25946968599999</v>
      </c>
      <c r="H30" s="75">
        <f t="shared" si="1"/>
        <v>0.45092323922877786</v>
      </c>
      <c r="I30" s="78">
        <v>1878.1127234999999</v>
      </c>
      <c r="J30" s="90">
        <v>153.94669139999999</v>
      </c>
      <c r="K30" s="75">
        <f t="shared" si="2"/>
        <v>8.196882406137429E-2</v>
      </c>
      <c r="L30" s="77">
        <v>7093.1783880000003</v>
      </c>
      <c r="M30" s="90">
        <v>2829.7674574279999</v>
      </c>
      <c r="N30" s="75">
        <f t="shared" si="3"/>
        <v>0.39894209656637214</v>
      </c>
      <c r="Q30">
        <f t="shared" si="4"/>
        <v>1.5394669139999999E-2</v>
      </c>
    </row>
    <row r="31" spans="2:19" ht="30.75" customHeight="1" thickBot="1">
      <c r="B31" s="79" t="s">
        <v>39</v>
      </c>
      <c r="C31" s="80">
        <v>2277</v>
      </c>
      <c r="D31" s="97">
        <v>495.96409999999997</v>
      </c>
      <c r="E31" s="81">
        <f t="shared" si="0"/>
        <v>0.2178147123407993</v>
      </c>
      <c r="F31" s="80">
        <v>261.75</v>
      </c>
      <c r="G31" s="97">
        <v>93.319299999999998</v>
      </c>
      <c r="H31" s="81">
        <f t="shared" si="1"/>
        <v>0.35652072588347661</v>
      </c>
      <c r="I31" s="80">
        <v>234</v>
      </c>
      <c r="J31" s="97">
        <v>33.682899999999997</v>
      </c>
      <c r="K31" s="81">
        <f t="shared" si="2"/>
        <v>0.14394401709401708</v>
      </c>
      <c r="L31" s="82">
        <v>2772.75</v>
      </c>
      <c r="M31" s="97">
        <v>622.96630000000005</v>
      </c>
      <c r="N31" s="81">
        <f t="shared" si="3"/>
        <v>0.22467452889730413</v>
      </c>
    </row>
    <row r="32" spans="2:19" s="27" customFormat="1" ht="30.75" customHeight="1" thickBot="1">
      <c r="B32" s="83" t="s">
        <v>33</v>
      </c>
      <c r="C32" s="84">
        <v>100523.136038895</v>
      </c>
      <c r="D32" s="84">
        <v>65971.074865971415</v>
      </c>
      <c r="E32" s="86">
        <f t="shared" si="0"/>
        <v>0.65627752441433485</v>
      </c>
      <c r="F32" s="84">
        <v>37359.55078949999</v>
      </c>
      <c r="G32" s="85">
        <v>35555.010095993726</v>
      </c>
      <c r="H32" s="86">
        <f t="shared" si="1"/>
        <v>0.95169800879903954</v>
      </c>
      <c r="I32" s="84">
        <v>29640</v>
      </c>
      <c r="J32" s="85">
        <v>17773.049444131</v>
      </c>
      <c r="K32" s="86">
        <f t="shared" si="2"/>
        <v>0.59963054804760463</v>
      </c>
      <c r="L32" s="87">
        <v>167523</v>
      </c>
      <c r="M32" s="85">
        <v>119299.13440609614</v>
      </c>
      <c r="N32" s="86">
        <f t="shared" si="3"/>
        <v>0.71213585242680788</v>
      </c>
    </row>
    <row r="33" spans="1:16" ht="20.399999999999999" customHeight="1">
      <c r="B33" s="72"/>
      <c r="C33" s="72"/>
      <c r="D33" s="72"/>
      <c r="E33" s="73"/>
      <c r="F33" s="72"/>
      <c r="G33" s="72"/>
      <c r="H33" s="73"/>
      <c r="I33" s="72"/>
      <c r="J33" s="72"/>
      <c r="K33" s="73"/>
      <c r="L33" s="72"/>
      <c r="M33" s="73"/>
      <c r="N33" s="74" t="s">
        <v>38</v>
      </c>
    </row>
    <row r="34" spans="1:16" hidden="1"/>
    <row r="35" spans="1:16" ht="15" hidden="1" thickBot="1"/>
    <row r="36" spans="1:16" ht="25.2" hidden="1" thickBot="1">
      <c r="B36" s="126" t="s">
        <v>0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</row>
    <row r="37" spans="1:16" ht="25.2" hidden="1" thickBot="1">
      <c r="B37" s="129" t="s">
        <v>1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1:16" ht="18" hidden="1" thickBot="1">
      <c r="B38" s="132" t="s">
        <v>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</row>
    <row r="39" spans="1:16" hidden="1">
      <c r="B39" s="135" t="s">
        <v>3</v>
      </c>
      <c r="C39" s="138" t="s">
        <v>4</v>
      </c>
      <c r="D39" s="139"/>
      <c r="E39" s="140"/>
      <c r="F39" s="138" t="s">
        <v>5</v>
      </c>
      <c r="G39" s="139"/>
      <c r="H39" s="140"/>
      <c r="I39" s="138" t="s">
        <v>6</v>
      </c>
      <c r="J39" s="139"/>
      <c r="K39" s="140"/>
      <c r="L39" s="138" t="s">
        <v>7</v>
      </c>
      <c r="M39" s="139"/>
      <c r="N39" s="140"/>
    </row>
    <row r="40" spans="1:16" ht="78.75" hidden="1" customHeight="1" thickBot="1">
      <c r="B40" s="136"/>
      <c r="C40" s="141"/>
      <c r="D40" s="142"/>
      <c r="E40" s="143"/>
      <c r="F40" s="141"/>
      <c r="G40" s="142"/>
      <c r="H40" s="143"/>
      <c r="I40" s="141"/>
      <c r="J40" s="142"/>
      <c r="K40" s="143"/>
      <c r="L40" s="141"/>
      <c r="M40" s="142"/>
      <c r="N40" s="143"/>
    </row>
    <row r="41" spans="1:16" ht="15.6" hidden="1" thickBot="1">
      <c r="B41" s="136"/>
      <c r="C41" s="122">
        <v>1</v>
      </c>
      <c r="D41" s="123"/>
      <c r="E41" s="124"/>
      <c r="F41" s="122">
        <v>2</v>
      </c>
      <c r="G41" s="123"/>
      <c r="H41" s="124"/>
      <c r="I41" s="122">
        <v>3</v>
      </c>
      <c r="J41" s="123"/>
      <c r="K41" s="124"/>
      <c r="L41" s="122">
        <v>4</v>
      </c>
      <c r="M41" s="123"/>
      <c r="N41" s="124"/>
    </row>
    <row r="42" spans="1:16" ht="28.2" hidden="1" thickBot="1">
      <c r="B42" s="137"/>
      <c r="C42" s="2" t="s">
        <v>8</v>
      </c>
      <c r="D42" s="2" t="s">
        <v>9</v>
      </c>
      <c r="E42" s="29" t="s">
        <v>10</v>
      </c>
      <c r="F42" s="2" t="s">
        <v>8</v>
      </c>
      <c r="G42" s="2" t="s">
        <v>9</v>
      </c>
      <c r="H42" s="29" t="s">
        <v>10</v>
      </c>
      <c r="I42" s="2" t="s">
        <v>8</v>
      </c>
      <c r="J42" s="2" t="s">
        <v>9</v>
      </c>
      <c r="K42" s="29" t="s">
        <v>10</v>
      </c>
      <c r="L42" s="2" t="s">
        <v>8</v>
      </c>
      <c r="M42" s="2" t="s">
        <v>9</v>
      </c>
      <c r="N42" s="29" t="s">
        <v>10</v>
      </c>
    </row>
    <row r="43" spans="1:16" s="4" customFormat="1" ht="25.8" hidden="1" thickBot="1">
      <c r="A43" s="1"/>
      <c r="B43" s="6" t="s">
        <v>11</v>
      </c>
      <c r="C43" s="32">
        <v>25428965.5</v>
      </c>
      <c r="D43" s="33">
        <f>[1]Disbursement!D72</f>
        <v>17728904.255249999</v>
      </c>
      <c r="E43" s="34">
        <f>D43/C43</f>
        <v>0.69719329538789143</v>
      </c>
      <c r="F43" s="35">
        <v>16075345.5</v>
      </c>
      <c r="G43" s="36">
        <f>[1]Disbursement!R72</f>
        <v>16370131.42327</v>
      </c>
      <c r="H43" s="37">
        <f>G43/F43</f>
        <v>1.0183377659453727</v>
      </c>
      <c r="I43" s="38">
        <v>8118045</v>
      </c>
      <c r="J43" s="39">
        <f>[1]Disbursement!AJ72</f>
        <v>5337908</v>
      </c>
      <c r="K43" s="37">
        <f t="shared" ref="K43:K65" si="5">J43/I43</f>
        <v>0.65753614324631116</v>
      </c>
      <c r="L43" s="38">
        <v>49622356</v>
      </c>
      <c r="M43" s="9">
        <f>[1]Disbursement!AL72</f>
        <v>39430956.79152</v>
      </c>
      <c r="N43" s="7">
        <f t="shared" ref="N43:N65" si="6">M43/L43</f>
        <v>0.79462081146489694</v>
      </c>
      <c r="O43" s="1"/>
      <c r="P43" s="1"/>
    </row>
    <row r="44" spans="1:16" ht="25.8" hidden="1" thickBot="1">
      <c r="A44" s="1"/>
      <c r="B44" s="6" t="s">
        <v>12</v>
      </c>
      <c r="C44" s="40">
        <v>20825000</v>
      </c>
      <c r="D44" s="41">
        <f>[1]Disbursement!D145</f>
        <v>18069964</v>
      </c>
      <c r="E44" s="34">
        <f t="shared" ref="E44:E65" si="7">D44/C44</f>
        <v>0.86770535414165662</v>
      </c>
      <c r="F44" s="35">
        <v>1780000</v>
      </c>
      <c r="G44" s="42">
        <f>[1]Disbursement!R145</f>
        <v>1552202</v>
      </c>
      <c r="H44" s="37">
        <f t="shared" ref="H44:H65" si="8">G44/F44</f>
        <v>0.87202359550561803</v>
      </c>
      <c r="I44" s="38">
        <v>3595000</v>
      </c>
      <c r="J44" s="3">
        <f>[1]Disbursement!AJ145</f>
        <v>2783636.75</v>
      </c>
      <c r="K44" s="37">
        <f t="shared" si="5"/>
        <v>0.77430785813630043</v>
      </c>
      <c r="L44" s="38">
        <v>26200000</v>
      </c>
      <c r="M44" s="9">
        <f>[1]Disbursement!AL145</f>
        <v>22405802.75</v>
      </c>
      <c r="N44" s="7">
        <f t="shared" si="6"/>
        <v>0.85518331106870227</v>
      </c>
      <c r="O44" s="1"/>
      <c r="P44" s="1"/>
    </row>
    <row r="45" spans="1:16" ht="25.8" hidden="1" thickBot="1">
      <c r="A45" s="1"/>
      <c r="B45" s="6" t="s">
        <v>13</v>
      </c>
      <c r="C45" s="40">
        <v>30288683</v>
      </c>
      <c r="D45" s="41">
        <f>[1]Disbursement!D218</f>
        <v>27633317</v>
      </c>
      <c r="E45" s="34">
        <f t="shared" si="7"/>
        <v>0.91233141434376663</v>
      </c>
      <c r="F45" s="35">
        <v>6596216.0999999996</v>
      </c>
      <c r="G45" s="42">
        <f>[1]Disbursement!R218</f>
        <v>6087714</v>
      </c>
      <c r="H45" s="37">
        <f t="shared" si="8"/>
        <v>0.92291003019140028</v>
      </c>
      <c r="I45" s="38">
        <v>12781387.5</v>
      </c>
      <c r="J45" s="3">
        <f>[1]Disbursement!AJ218</f>
        <v>10111124</v>
      </c>
      <c r="K45" s="37">
        <f t="shared" si="5"/>
        <v>0.79108187589179968</v>
      </c>
      <c r="L45" s="38">
        <v>49666286.599999994</v>
      </c>
      <c r="M45" s="9">
        <f>[1]Disbursement!AL218</f>
        <v>43832155</v>
      </c>
      <c r="N45" s="7">
        <f t="shared" si="6"/>
        <v>0.88253336419155615</v>
      </c>
      <c r="O45" s="1"/>
      <c r="P45" s="1"/>
    </row>
    <row r="46" spans="1:16" ht="25.8" hidden="1" thickBot="1">
      <c r="A46" s="1"/>
      <c r="B46" s="6" t="s">
        <v>14</v>
      </c>
      <c r="C46" s="40">
        <v>15526000</v>
      </c>
      <c r="D46" s="41">
        <f>[1]Disbursement!D291</f>
        <v>17287928.469999999</v>
      </c>
      <c r="E46" s="34">
        <f t="shared" si="7"/>
        <v>1.113482446863326</v>
      </c>
      <c r="F46" s="35">
        <v>3495000</v>
      </c>
      <c r="G46" s="42">
        <f>[1]Disbursement!R291</f>
        <v>1927524.44</v>
      </c>
      <c r="H46" s="37">
        <f t="shared" si="8"/>
        <v>0.55150913876967089</v>
      </c>
      <c r="I46" s="38">
        <v>1065013.175</v>
      </c>
      <c r="J46" s="3">
        <f>[1]Disbursement!AJ291</f>
        <v>1411162.63</v>
      </c>
      <c r="K46" s="37">
        <f t="shared" si="5"/>
        <v>1.325018941667083</v>
      </c>
      <c r="L46" s="38">
        <v>20086013.175000001</v>
      </c>
      <c r="M46" s="9">
        <f>[1]Disbursement!AL291</f>
        <v>20626615.539999999</v>
      </c>
      <c r="N46" s="7">
        <f t="shared" si="6"/>
        <v>1.0269143687346007</v>
      </c>
      <c r="O46" s="1"/>
      <c r="P46" s="1"/>
    </row>
    <row r="47" spans="1:16" ht="25.8" hidden="1" thickBot="1">
      <c r="A47" s="1"/>
      <c r="B47" s="6" t="s">
        <v>15</v>
      </c>
      <c r="C47" s="40">
        <v>20416382.158024997</v>
      </c>
      <c r="D47" s="41">
        <f>[1]Disbursement!D364</f>
        <v>18915093</v>
      </c>
      <c r="E47" s="34">
        <f t="shared" si="7"/>
        <v>0.92646644511231924</v>
      </c>
      <c r="F47" s="35">
        <v>3568452.5</v>
      </c>
      <c r="G47" s="42">
        <f>[1]Disbursement!R364</f>
        <v>3139454</v>
      </c>
      <c r="H47" s="37">
        <f t="shared" si="8"/>
        <v>0.87978024087472095</v>
      </c>
      <c r="I47" s="38">
        <v>1302000.0634999999</v>
      </c>
      <c r="J47" s="3">
        <f>[1]Disbursement!AJ364</f>
        <v>624398.5</v>
      </c>
      <c r="K47" s="37">
        <f t="shared" si="5"/>
        <v>0.47956871701028148</v>
      </c>
      <c r="L47" s="38">
        <v>25286834.721525002</v>
      </c>
      <c r="M47" s="9">
        <f>[1]Disbursement!AL364</f>
        <v>22678945.5</v>
      </c>
      <c r="N47" s="7">
        <f t="shared" si="6"/>
        <v>0.89686770802891047</v>
      </c>
      <c r="O47" s="1"/>
      <c r="P47" s="1"/>
    </row>
    <row r="48" spans="1:16" ht="25.8" hidden="1" thickBot="1">
      <c r="A48" s="1"/>
      <c r="B48" s="6" t="s">
        <v>16</v>
      </c>
      <c r="C48" s="40">
        <v>20816750</v>
      </c>
      <c r="D48" s="41">
        <f>[1]Disbursement!D437</f>
        <v>9711429</v>
      </c>
      <c r="E48" s="34">
        <f t="shared" si="7"/>
        <v>0.46651994187373147</v>
      </c>
      <c r="F48" s="35">
        <v>6003030</v>
      </c>
      <c r="G48" s="42">
        <f>[1]Disbursement!R437</f>
        <v>6819539</v>
      </c>
      <c r="H48" s="37">
        <f t="shared" si="8"/>
        <v>1.1360161451800175</v>
      </c>
      <c r="I48" s="38">
        <v>3626510</v>
      </c>
      <c r="J48" s="3">
        <f>[1]Disbursement!AJ437</f>
        <v>324623</v>
      </c>
      <c r="K48" s="37">
        <f t="shared" si="5"/>
        <v>8.9513885250557701E-2</v>
      </c>
      <c r="L48" s="38">
        <v>30446290</v>
      </c>
      <c r="M48" s="9">
        <f>[1]Disbursement!AL437</f>
        <v>16855591</v>
      </c>
      <c r="N48" s="7">
        <f t="shared" si="6"/>
        <v>0.55361723875059987</v>
      </c>
      <c r="O48" s="1"/>
      <c r="P48" s="1"/>
    </row>
    <row r="49" spans="1:16" ht="25.8" hidden="1" thickBot="1">
      <c r="A49" s="1"/>
      <c r="B49" s="6" t="s">
        <v>17</v>
      </c>
      <c r="C49" s="40">
        <v>33376252.24492</v>
      </c>
      <c r="D49" s="41">
        <f>[1]Disbursement!D510</f>
        <v>26953560</v>
      </c>
      <c r="E49" s="34">
        <f t="shared" si="7"/>
        <v>0.80756700309581464</v>
      </c>
      <c r="F49" s="35">
        <v>5437497.9630000005</v>
      </c>
      <c r="G49" s="42">
        <f>[1]Disbursement!R510</f>
        <v>3034138</v>
      </c>
      <c r="H49" s="37">
        <f t="shared" si="8"/>
        <v>0.55800259984391642</v>
      </c>
      <c r="I49" s="38">
        <v>2509999.7599999998</v>
      </c>
      <c r="J49" s="3">
        <f>[1]Disbursement!AJ510</f>
        <v>2127112</v>
      </c>
      <c r="K49" s="37">
        <f t="shared" si="5"/>
        <v>0.84745506111124103</v>
      </c>
      <c r="L49" s="38">
        <v>41323749.967920005</v>
      </c>
      <c r="M49" s="9">
        <f>[1]Disbursement!AL510</f>
        <v>32114810</v>
      </c>
      <c r="N49" s="7">
        <f t="shared" si="6"/>
        <v>0.77715139659229893</v>
      </c>
      <c r="O49" s="1"/>
      <c r="P49" s="1"/>
    </row>
    <row r="50" spans="1:16" ht="25.8" hidden="1" thickBot="1">
      <c r="A50" s="1"/>
      <c r="B50" s="6" t="s">
        <v>18</v>
      </c>
      <c r="C50" s="40">
        <v>16991124</v>
      </c>
      <c r="D50" s="41">
        <f>[1]Disbursement!D583</f>
        <v>10567606</v>
      </c>
      <c r="E50" s="34">
        <f t="shared" si="7"/>
        <v>0.62194861269919521</v>
      </c>
      <c r="F50" s="35">
        <v>4381706</v>
      </c>
      <c r="G50" s="42">
        <f>[1]Disbursement!R583</f>
        <v>3428224</v>
      </c>
      <c r="H50" s="37">
        <f t="shared" si="8"/>
        <v>0.78239480238975412</v>
      </c>
      <c r="I50" s="38">
        <v>1548107.5</v>
      </c>
      <c r="J50" s="3">
        <f>[1]Disbursement!AJ583</f>
        <v>402895</v>
      </c>
      <c r="K50" s="37">
        <f t="shared" si="5"/>
        <v>0.26025001493759314</v>
      </c>
      <c r="L50" s="38">
        <v>22920937.5</v>
      </c>
      <c r="M50" s="9">
        <f>[1]Disbursement!AL583</f>
        <v>14398725</v>
      </c>
      <c r="N50" s="7">
        <f t="shared" si="6"/>
        <v>0.6281909280543172</v>
      </c>
      <c r="O50" s="1"/>
      <c r="P50" s="1"/>
    </row>
    <row r="51" spans="1:16" ht="25.8" hidden="1" thickBot="1">
      <c r="A51" s="1"/>
      <c r="B51" s="6" t="s">
        <v>19</v>
      </c>
      <c r="C51" s="40">
        <v>53217200</v>
      </c>
      <c r="D51" s="41">
        <f>[1]Disbursement!D656</f>
        <v>20478554.147840001</v>
      </c>
      <c r="E51" s="34">
        <f t="shared" si="7"/>
        <v>0.38481081582345561</v>
      </c>
      <c r="F51" s="35">
        <v>8752150</v>
      </c>
      <c r="G51" s="42">
        <f>[1]Disbursement!R656</f>
        <v>12191675.647</v>
      </c>
      <c r="H51" s="37">
        <f t="shared" si="8"/>
        <v>1.3929920816028061</v>
      </c>
      <c r="I51" s="38">
        <v>5568500</v>
      </c>
      <c r="J51" s="3">
        <f>[1]Disbursement!AJ656</f>
        <v>5665376.0490000006</v>
      </c>
      <c r="K51" s="37">
        <f t="shared" si="5"/>
        <v>1.017397153452456</v>
      </c>
      <c r="L51" s="38">
        <v>67537850</v>
      </c>
      <c r="M51" s="9">
        <f>[1]Disbursement!AL656</f>
        <v>38335605.843839996</v>
      </c>
      <c r="N51" s="7">
        <f t="shared" si="6"/>
        <v>0.56761661562871779</v>
      </c>
      <c r="O51" s="1"/>
      <c r="P51" s="1"/>
    </row>
    <row r="52" spans="1:16" ht="25.8" hidden="1" thickBot="1">
      <c r="A52" s="1"/>
      <c r="B52" s="6" t="s">
        <v>20</v>
      </c>
      <c r="C52" s="40">
        <v>34117750</v>
      </c>
      <c r="D52" s="41">
        <f>[1]Disbursement!D729</f>
        <v>16849673.039209999</v>
      </c>
      <c r="E52" s="34">
        <f t="shared" si="7"/>
        <v>0.49386823689164727</v>
      </c>
      <c r="F52" s="35">
        <v>16738000</v>
      </c>
      <c r="G52" s="42">
        <f>[1]Disbursement!R729</f>
        <v>22624038.576469198</v>
      </c>
      <c r="H52" s="37">
        <f t="shared" si="8"/>
        <v>1.3516572216793641</v>
      </c>
      <c r="I52" s="38">
        <v>15181257.673749998</v>
      </c>
      <c r="J52" s="3">
        <f>[1]Disbursement!AJ729</f>
        <v>14976487.113</v>
      </c>
      <c r="K52" s="37">
        <f t="shared" si="5"/>
        <v>0.98651162076617216</v>
      </c>
      <c r="L52" s="38">
        <v>66037007.673749991</v>
      </c>
      <c r="M52" s="9">
        <f>[1]Disbursement!AL729</f>
        <v>54450198.728679202</v>
      </c>
      <c r="N52" s="7">
        <f t="shared" si="6"/>
        <v>0.82454067267380748</v>
      </c>
      <c r="O52" s="1"/>
      <c r="P52" s="1"/>
    </row>
    <row r="53" spans="1:16" s="4" customFormat="1" ht="25.8" hidden="1" thickBot="1">
      <c r="A53" s="1"/>
      <c r="B53" s="6" t="s">
        <v>21</v>
      </c>
      <c r="C53" s="40">
        <v>21684011.5</v>
      </c>
      <c r="D53" s="41">
        <f>[1]Disbursement!D802</f>
        <v>20493496.537189998</v>
      </c>
      <c r="E53" s="34">
        <f t="shared" si="7"/>
        <v>0.94509710701776739</v>
      </c>
      <c r="F53" s="35">
        <v>7688004.5</v>
      </c>
      <c r="G53" s="42">
        <f>[1]Disbursement!R802</f>
        <v>6094709.2774400003</v>
      </c>
      <c r="H53" s="37">
        <f t="shared" si="8"/>
        <v>0.79275568548899789</v>
      </c>
      <c r="I53" s="38">
        <v>5500035.5</v>
      </c>
      <c r="J53" s="3">
        <f>[1]Disbursement!AJ802</f>
        <v>1825096.5649999999</v>
      </c>
      <c r="K53" s="37">
        <f t="shared" si="5"/>
        <v>0.33183359725587225</v>
      </c>
      <c r="L53" s="38">
        <v>34872051.5</v>
      </c>
      <c r="M53" s="9">
        <f>[1]Disbursement!AL802</f>
        <v>28413302.379629999</v>
      </c>
      <c r="N53" s="7">
        <f t="shared" si="6"/>
        <v>0.8147872338290737</v>
      </c>
      <c r="O53" s="1"/>
      <c r="P53" s="1"/>
    </row>
    <row r="54" spans="1:16" s="4" customFormat="1" ht="25.8" hidden="1" thickBot="1">
      <c r="A54" s="1"/>
      <c r="B54" s="6" t="s">
        <v>22</v>
      </c>
      <c r="C54" s="40">
        <v>88825226.5</v>
      </c>
      <c r="D54" s="41">
        <f>[1]Disbursement!D875</f>
        <v>39860456</v>
      </c>
      <c r="E54" s="34">
        <f t="shared" si="7"/>
        <v>0.44875152668482077</v>
      </c>
      <c r="F54" s="35">
        <v>81597500</v>
      </c>
      <c r="G54" s="42">
        <f>[1]Disbursement!R875</f>
        <v>162848348</v>
      </c>
      <c r="H54" s="37">
        <f t="shared" si="8"/>
        <v>1.9957516835687368</v>
      </c>
      <c r="I54" s="38">
        <v>73492550</v>
      </c>
      <c r="J54" s="3">
        <f>[1]Disbursement!AJ875</f>
        <v>19250130</v>
      </c>
      <c r="K54" s="37">
        <f t="shared" si="5"/>
        <v>0.26193308029181189</v>
      </c>
      <c r="L54" s="38">
        <v>243915276.5</v>
      </c>
      <c r="M54" s="9">
        <f>[1]Disbursement!AL875</f>
        <v>221958934</v>
      </c>
      <c r="N54" s="7">
        <f t="shared" si="6"/>
        <v>0.90998373363465823</v>
      </c>
      <c r="O54" s="1"/>
      <c r="P54" s="1"/>
    </row>
    <row r="55" spans="1:16" ht="25.8" hidden="1" thickBot="1">
      <c r="A55" s="1"/>
      <c r="B55" s="6" t="s">
        <v>23</v>
      </c>
      <c r="C55" s="40">
        <v>23196248</v>
      </c>
      <c r="D55" s="41">
        <f>[1]Disbursement!D948</f>
        <v>18899949</v>
      </c>
      <c r="E55" s="34">
        <f t="shared" si="7"/>
        <v>0.81478474449833438</v>
      </c>
      <c r="F55" s="35">
        <v>3424600</v>
      </c>
      <c r="G55" s="42">
        <f>[1]Disbursement!R948</f>
        <v>2256681</v>
      </c>
      <c r="H55" s="37">
        <f t="shared" si="8"/>
        <v>0.65896192256029906</v>
      </c>
      <c r="I55" s="38">
        <v>1214850</v>
      </c>
      <c r="J55" s="3">
        <f>[1]Disbursement!AJ948</f>
        <v>387339</v>
      </c>
      <c r="K55" s="37">
        <f t="shared" si="5"/>
        <v>0.31883689344363503</v>
      </c>
      <c r="L55" s="38">
        <v>27835698</v>
      </c>
      <c r="M55" s="9">
        <f>[1]Disbursement!AL948</f>
        <v>21543969</v>
      </c>
      <c r="N55" s="7">
        <f t="shared" si="6"/>
        <v>0.77396905944302175</v>
      </c>
      <c r="O55" s="1"/>
      <c r="P55" s="1"/>
    </row>
    <row r="56" spans="1:16" ht="25.8" hidden="1" thickBot="1">
      <c r="A56" s="1"/>
      <c r="B56" s="6" t="s">
        <v>24</v>
      </c>
      <c r="C56" s="40">
        <v>36251900</v>
      </c>
      <c r="D56" s="41">
        <f>[1]Disbursement!D1021</f>
        <v>23763327</v>
      </c>
      <c r="E56" s="34">
        <f t="shared" si="7"/>
        <v>0.65550569763239996</v>
      </c>
      <c r="F56" s="35">
        <v>9204523</v>
      </c>
      <c r="G56" s="42">
        <f>[1]Disbursement!R1021</f>
        <v>5569435</v>
      </c>
      <c r="H56" s="37">
        <f t="shared" si="8"/>
        <v>0.6050758958394693</v>
      </c>
      <c r="I56" s="38">
        <v>4211200</v>
      </c>
      <c r="J56" s="3">
        <f>[1]Disbursement!AJ1021</f>
        <v>339441</v>
      </c>
      <c r="K56" s="37">
        <f t="shared" si="5"/>
        <v>8.0604340805471131E-2</v>
      </c>
      <c r="L56" s="38">
        <v>49667623</v>
      </c>
      <c r="M56" s="9">
        <f>[1]Disbursement!AL1021</f>
        <v>29672203</v>
      </c>
      <c r="N56" s="7">
        <f t="shared" si="6"/>
        <v>0.59741540278664029</v>
      </c>
      <c r="O56" s="1"/>
      <c r="P56" s="1"/>
    </row>
    <row r="57" spans="1:16" ht="25.8" hidden="1" thickBot="1">
      <c r="A57" s="1"/>
      <c r="B57" s="6" t="s">
        <v>25</v>
      </c>
      <c r="C57" s="40">
        <v>15963649.349774571</v>
      </c>
      <c r="D57" s="41">
        <f>[1]Disbursement!D1094</f>
        <v>6232132</v>
      </c>
      <c r="E57" s="34">
        <f t="shared" si="7"/>
        <v>0.39039519494882957</v>
      </c>
      <c r="F57" s="35">
        <v>9598784.4701554216</v>
      </c>
      <c r="G57" s="42">
        <f>[1]Disbursement!R1094</f>
        <v>8629048.7699999996</v>
      </c>
      <c r="H57" s="37">
        <f t="shared" si="8"/>
        <v>0.89897307277077343</v>
      </c>
      <c r="I57" s="38">
        <v>5692800.1350585762</v>
      </c>
      <c r="J57" s="3">
        <f>[1]Disbursement!AJ1094</f>
        <v>1881522</v>
      </c>
      <c r="K57" s="37">
        <f t="shared" si="5"/>
        <v>0.33050905623979721</v>
      </c>
      <c r="L57" s="38">
        <v>31255234.178103574</v>
      </c>
      <c r="M57" s="9">
        <f>[1]Disbursement!AL1094</f>
        <v>16742702.77</v>
      </c>
      <c r="N57" s="7">
        <f t="shared" si="6"/>
        <v>0.5356767661567996</v>
      </c>
      <c r="O57" s="1"/>
      <c r="P57" s="1"/>
    </row>
    <row r="58" spans="1:16" ht="25.8" hidden="1" thickBot="1">
      <c r="A58" s="1"/>
      <c r="B58" s="6" t="s">
        <v>26</v>
      </c>
      <c r="C58" s="40">
        <v>19902693.5</v>
      </c>
      <c r="D58" s="41">
        <f>[1]Disbursement!D1167</f>
        <v>17947091</v>
      </c>
      <c r="E58" s="34">
        <f t="shared" si="7"/>
        <v>0.9017418170058239</v>
      </c>
      <c r="F58" s="35">
        <v>774720</v>
      </c>
      <c r="G58" s="42">
        <f>[1]Disbursement!R1167</f>
        <v>1579907</v>
      </c>
      <c r="H58" s="37">
        <f t="shared" si="8"/>
        <v>2.0393264663362247</v>
      </c>
      <c r="I58" s="38">
        <v>900726.5</v>
      </c>
      <c r="J58" s="3">
        <f>[1]Disbursement!AJ1167</f>
        <v>1724952</v>
      </c>
      <c r="K58" s="37">
        <f t="shared" si="5"/>
        <v>1.9150674483319854</v>
      </c>
      <c r="L58" s="38">
        <v>21578140</v>
      </c>
      <c r="M58" s="9">
        <f>[1]Disbursement!AL1167</f>
        <v>21251950</v>
      </c>
      <c r="N58" s="7">
        <f t="shared" si="6"/>
        <v>0.98488331246344685</v>
      </c>
      <c r="O58" s="1"/>
      <c r="P58" s="1"/>
    </row>
    <row r="59" spans="1:16" ht="25.8" hidden="1" thickBot="1">
      <c r="A59" s="1"/>
      <c r="B59" s="6" t="s">
        <v>27</v>
      </c>
      <c r="C59" s="40">
        <v>15532600</v>
      </c>
      <c r="D59" s="41">
        <f>[1]Disbursement!D1240</f>
        <v>6306491</v>
      </c>
      <c r="E59" s="34">
        <f t="shared" si="7"/>
        <v>0.40601644283635707</v>
      </c>
      <c r="F59" s="35">
        <v>3764400</v>
      </c>
      <c r="G59" s="42">
        <f>[1]Disbursement!R1240</f>
        <v>2354978</v>
      </c>
      <c r="H59" s="37">
        <f t="shared" si="8"/>
        <v>0.62559186058867278</v>
      </c>
      <c r="I59" s="38">
        <v>4046000</v>
      </c>
      <c r="J59" s="3">
        <f>[1]Disbursement!AJ1240</f>
        <v>612544</v>
      </c>
      <c r="K59" s="37">
        <f t="shared" si="5"/>
        <v>0.15139495798319327</v>
      </c>
      <c r="L59" s="38">
        <v>23343000</v>
      </c>
      <c r="M59" s="9">
        <f>[1]Disbursement!AL1240</f>
        <v>9274013</v>
      </c>
      <c r="N59" s="7">
        <f t="shared" si="6"/>
        <v>0.39729310714132715</v>
      </c>
      <c r="O59" s="1"/>
      <c r="P59" s="1"/>
    </row>
    <row r="60" spans="1:16" ht="25.8" hidden="1" thickBot="1">
      <c r="A60" s="1"/>
      <c r="B60" s="6" t="s">
        <v>28</v>
      </c>
      <c r="C60" s="43">
        <v>3535550</v>
      </c>
      <c r="D60" s="44">
        <f>[1]Disbursement!D1313</f>
        <v>2300221</v>
      </c>
      <c r="E60" s="34">
        <f t="shared" si="7"/>
        <v>0.65059778535164259</v>
      </c>
      <c r="F60" s="35">
        <v>2616750</v>
      </c>
      <c r="G60" s="45">
        <f>[1]Disbursement!R1313</f>
        <v>2376607</v>
      </c>
      <c r="H60" s="37">
        <f t="shared" si="8"/>
        <v>0.90822852775389318</v>
      </c>
      <c r="I60" s="38">
        <v>820911</v>
      </c>
      <c r="J60" s="5">
        <f>[1]Disbursement!AJ1313</f>
        <v>341451</v>
      </c>
      <c r="K60" s="37">
        <f t="shared" si="5"/>
        <v>0.4159415576109956</v>
      </c>
      <c r="L60" s="38">
        <v>6973211</v>
      </c>
      <c r="M60" s="8">
        <f>[1]Disbursement!AL1313</f>
        <v>5018279</v>
      </c>
      <c r="N60" s="7">
        <f t="shared" si="6"/>
        <v>0.71965110477798533</v>
      </c>
      <c r="O60" s="1"/>
      <c r="P60" s="1"/>
    </row>
    <row r="61" spans="1:16" s="12" customFormat="1" ht="25.8" hidden="1" thickBot="1">
      <c r="B61" s="6" t="s">
        <v>29</v>
      </c>
      <c r="C61" s="40">
        <v>55578533</v>
      </c>
      <c r="D61" s="40">
        <f>[1]Disbursement!D1386</f>
        <v>41206477.827604949</v>
      </c>
      <c r="E61" s="40">
        <f t="shared" si="7"/>
        <v>0.74140995818664279</v>
      </c>
      <c r="F61" s="35">
        <v>9688347.5</v>
      </c>
      <c r="G61" s="46">
        <f>'[2]ACP Disbursement'!$S$69</f>
        <v>18821409.443118967</v>
      </c>
      <c r="H61" s="47">
        <f t="shared" si="8"/>
        <v>1.9426852146993041</v>
      </c>
      <c r="I61" s="38">
        <v>19473025.5</v>
      </c>
      <c r="J61" s="14">
        <v>14322442.6912024</v>
      </c>
      <c r="K61" s="47">
        <f t="shared" si="5"/>
        <v>0.73550166568633113</v>
      </c>
      <c r="L61" s="38">
        <v>84739906</v>
      </c>
      <c r="M61" s="15">
        <f>'[2]ACP Disbursement'!$AN$69</f>
        <v>74350329.961926311</v>
      </c>
      <c r="N61" s="13">
        <f t="shared" si="6"/>
        <v>0.8773945295847545</v>
      </c>
    </row>
    <row r="62" spans="1:16" ht="25.8" hidden="1" thickBot="1">
      <c r="A62" s="1"/>
      <c r="B62" s="6" t="s">
        <v>30</v>
      </c>
      <c r="C62" s="48">
        <v>13504350</v>
      </c>
      <c r="D62" s="49">
        <f>[1]Disbursement!D1459</f>
        <v>6994533</v>
      </c>
      <c r="E62" s="34">
        <f t="shared" si="7"/>
        <v>0.51794666163125214</v>
      </c>
      <c r="F62" s="35">
        <v>3397300</v>
      </c>
      <c r="G62" s="50">
        <f>[1]Disbursement!R1459</f>
        <v>2053249</v>
      </c>
      <c r="H62" s="37">
        <f t="shared" si="8"/>
        <v>0.60437671091749334</v>
      </c>
      <c r="I62" s="38">
        <v>2144300</v>
      </c>
      <c r="J62" s="10">
        <f>[1]Disbursement!AJ1459</f>
        <v>728107.2</v>
      </c>
      <c r="K62" s="37">
        <f t="shared" si="5"/>
        <v>0.33955472648416729</v>
      </c>
      <c r="L62" s="38">
        <v>19045950</v>
      </c>
      <c r="M62" s="16">
        <f>[1]Disbursement!AL1459</f>
        <v>9775889.1999999993</v>
      </c>
      <c r="N62" s="7">
        <f t="shared" si="6"/>
        <v>0.51327915908631494</v>
      </c>
      <c r="O62" s="1"/>
      <c r="P62" s="1"/>
    </row>
    <row r="63" spans="1:16" ht="25.8" hidden="1" thickBot="1">
      <c r="A63" s="1"/>
      <c r="B63" s="6" t="s">
        <v>31</v>
      </c>
      <c r="C63" s="40">
        <v>58504885</v>
      </c>
      <c r="D63" s="41">
        <f>[1]Disbursement!D1532</f>
        <v>21949072</v>
      </c>
      <c r="E63" s="34">
        <f t="shared" si="7"/>
        <v>0.37516648396112562</v>
      </c>
      <c r="F63" s="35">
        <v>6853562</v>
      </c>
      <c r="G63" s="42">
        <f>[1]Disbursement!R1532</f>
        <v>8274470</v>
      </c>
      <c r="H63" s="37">
        <f t="shared" si="8"/>
        <v>1.2073240163290271</v>
      </c>
      <c r="I63" s="38">
        <v>6222259.5</v>
      </c>
      <c r="J63" s="3">
        <f>[1]Disbursement!AJ1532</f>
        <v>1478202</v>
      </c>
      <c r="K63" s="37">
        <f t="shared" si="5"/>
        <v>0.23756675529202856</v>
      </c>
      <c r="L63" s="38">
        <v>71580706.5</v>
      </c>
      <c r="M63" s="9">
        <f>[1]Disbursement!AL1532</f>
        <v>31701744</v>
      </c>
      <c r="N63" s="7">
        <f t="shared" si="6"/>
        <v>0.44288112747252639</v>
      </c>
      <c r="O63" s="1"/>
      <c r="P63" s="1"/>
    </row>
    <row r="64" spans="1:16" ht="25.2" hidden="1">
      <c r="A64" s="1"/>
      <c r="B64" s="17" t="s">
        <v>32</v>
      </c>
      <c r="C64" s="43">
        <v>30704396</v>
      </c>
      <c r="D64" s="44">
        <f>[1]Disbursement!D1605</f>
        <v>21218434</v>
      </c>
      <c r="E64" s="51">
        <f t="shared" si="7"/>
        <v>0.69105524824523501</v>
      </c>
      <c r="F64" s="52">
        <v>3381000.5</v>
      </c>
      <c r="G64" s="45">
        <f>[1]Disbursement!R1605</f>
        <v>1923624</v>
      </c>
      <c r="H64" s="53">
        <f t="shared" si="8"/>
        <v>0.56895111373097995</v>
      </c>
      <c r="I64" s="54">
        <v>12275199</v>
      </c>
      <c r="J64" s="5">
        <f>[1]Disbursement!AJ1605</f>
        <v>432196.08</v>
      </c>
      <c r="K64" s="53">
        <f t="shared" si="5"/>
        <v>3.5208885819284885E-2</v>
      </c>
      <c r="L64" s="54">
        <v>46360595.5</v>
      </c>
      <c r="M64" s="8">
        <f>[1]Disbursement!AL1605</f>
        <v>23574254.079999998</v>
      </c>
      <c r="N64" s="18">
        <f t="shared" si="6"/>
        <v>0.50849765465156715</v>
      </c>
      <c r="O64" s="1"/>
      <c r="P64" s="1"/>
    </row>
    <row r="65" spans="1:16" ht="18" hidden="1">
      <c r="A65" s="1"/>
      <c r="B65" s="19" t="s">
        <v>33</v>
      </c>
      <c r="C65" s="40">
        <f>SUM(C43:C64)</f>
        <v>654188149.75271964</v>
      </c>
      <c r="D65" s="40">
        <f>SUM(D43:D64)</f>
        <v>411367709.2770949</v>
      </c>
      <c r="E65" s="55">
        <f t="shared" si="7"/>
        <v>0.62882170738279219</v>
      </c>
      <c r="F65" s="40">
        <f>SUM(F43:F64)</f>
        <v>214816890.03315541</v>
      </c>
      <c r="G65" s="40">
        <f>SUM(G43:G64)</f>
        <v>299957107.57729822</v>
      </c>
      <c r="H65" s="56">
        <f t="shared" si="8"/>
        <v>1.3963385631874758</v>
      </c>
      <c r="I65" s="40">
        <f>SUM(I43:I64)</f>
        <v>191289677.80730858</v>
      </c>
      <c r="J65" s="40">
        <f>SUM(J43:J64)</f>
        <v>87088146.578202397</v>
      </c>
      <c r="K65" s="56">
        <f t="shared" si="5"/>
        <v>0.45526840536544116</v>
      </c>
      <c r="L65" s="40">
        <f>SUM(L43:L64)</f>
        <v>1060294717.8162986</v>
      </c>
      <c r="M65" s="11">
        <f>SUM(M43:M64)</f>
        <v>798406976.54559565</v>
      </c>
      <c r="N65" s="20">
        <f t="shared" si="6"/>
        <v>0.75300476662746485</v>
      </c>
      <c r="O65" s="1"/>
      <c r="P65" s="1"/>
    </row>
    <row r="66" spans="1:16" s="25" customFormat="1" ht="25.2" hidden="1">
      <c r="A66" s="21"/>
      <c r="B66" s="21"/>
      <c r="D66" s="57"/>
      <c r="E66" s="58"/>
      <c r="F66" s="58"/>
      <c r="G66" s="58"/>
      <c r="H66" s="59"/>
      <c r="I66" s="60"/>
      <c r="J66" s="58"/>
      <c r="K66" s="61"/>
      <c r="L66" s="62"/>
      <c r="M66" s="22"/>
      <c r="N66" s="23"/>
      <c r="O66" s="24"/>
      <c r="P66" s="22"/>
    </row>
    <row r="67" spans="1:16" s="26" customFormat="1" ht="18" hidden="1">
      <c r="A67" s="21"/>
      <c r="B67" s="21"/>
      <c r="C67" s="25"/>
      <c r="D67" s="57"/>
      <c r="E67" s="58"/>
      <c r="F67" s="58"/>
      <c r="G67" s="58"/>
      <c r="H67" s="58"/>
      <c r="I67" s="58"/>
      <c r="J67" s="58"/>
      <c r="K67" s="58"/>
      <c r="L67" s="58"/>
      <c r="M67" s="22"/>
      <c r="N67" s="22"/>
      <c r="O67" s="22"/>
      <c r="P67" s="22"/>
    </row>
    <row r="68" spans="1:16" hidden="1">
      <c r="A68" s="1"/>
      <c r="B68" s="1"/>
      <c r="M68" s="1"/>
      <c r="N68" s="12"/>
      <c r="O68" s="1"/>
      <c r="P68" s="1"/>
    </row>
    <row r="69" spans="1:16" hidden="1"/>
    <row r="70" spans="1:16" hidden="1"/>
    <row r="71" spans="1:16" hidden="1"/>
    <row r="72" spans="1:16" hidden="1"/>
    <row r="73" spans="1:16" hidden="1"/>
    <row r="74" spans="1:16" hidden="1"/>
    <row r="75" spans="1:16" hidden="1"/>
    <row r="76" spans="1:16" hidden="1"/>
    <row r="77" spans="1:16" hidden="1"/>
    <row r="78" spans="1:16" hidden="1"/>
    <row r="79" spans="1:16" hidden="1"/>
    <row r="80" spans="1:16" hidden="1"/>
    <row r="81" spans="8:10" hidden="1"/>
    <row r="82" spans="8:10" hidden="1"/>
    <row r="83" spans="8:10" ht="15" hidden="1" thickBot="1"/>
    <row r="84" spans="8:10" ht="18" hidden="1">
      <c r="H84" s="31">
        <f>I84/10000</f>
        <v>533.79079999999999</v>
      </c>
      <c r="I84" s="39">
        <v>5337908</v>
      </c>
      <c r="J84" s="4">
        <f>K84</f>
        <v>0</v>
      </c>
    </row>
    <row r="85" spans="8:10" ht="18" hidden="1">
      <c r="H85" s="31">
        <f t="shared" ref="H85:H105" si="9">I85/10000</f>
        <v>2240.5802749999998</v>
      </c>
      <c r="I85" s="3">
        <v>22405802.75</v>
      </c>
    </row>
    <row r="86" spans="8:10" ht="18" hidden="1">
      <c r="H86" s="31">
        <f t="shared" si="9"/>
        <v>4383.2155000000002</v>
      </c>
      <c r="I86" s="3">
        <v>43832155</v>
      </c>
    </row>
    <row r="87" spans="8:10" ht="18" hidden="1">
      <c r="H87" s="31">
        <f t="shared" si="9"/>
        <v>2062.6615539999998</v>
      </c>
      <c r="I87" s="3">
        <v>20626615.539999999</v>
      </c>
    </row>
    <row r="88" spans="8:10" ht="18" hidden="1">
      <c r="H88" s="31">
        <f t="shared" si="9"/>
        <v>2267.89455</v>
      </c>
      <c r="I88" s="3">
        <v>22678945.5</v>
      </c>
    </row>
    <row r="89" spans="8:10" ht="18" hidden="1">
      <c r="H89" s="31">
        <f t="shared" si="9"/>
        <v>1685.5590999999999</v>
      </c>
      <c r="I89" s="3">
        <v>16855591</v>
      </c>
    </row>
    <row r="90" spans="8:10" ht="18" hidden="1">
      <c r="H90" s="31">
        <f t="shared" si="9"/>
        <v>212.71119999999999</v>
      </c>
      <c r="I90" s="3">
        <v>2127112</v>
      </c>
    </row>
    <row r="91" spans="8:10" ht="18" hidden="1">
      <c r="H91" s="31">
        <f t="shared" si="9"/>
        <v>40.289499999999997</v>
      </c>
      <c r="I91" s="3">
        <v>402895</v>
      </c>
    </row>
    <row r="92" spans="8:10" ht="18" hidden="1">
      <c r="H92" s="31">
        <f t="shared" si="9"/>
        <v>566.53760490000002</v>
      </c>
      <c r="I92" s="3">
        <v>5665376.0490000006</v>
      </c>
    </row>
    <row r="93" spans="8:10" ht="18" hidden="1">
      <c r="H93" s="31">
        <f t="shared" si="9"/>
        <v>1497.6487113000001</v>
      </c>
      <c r="I93" s="3">
        <v>14976487.113</v>
      </c>
    </row>
    <row r="94" spans="8:10" ht="18" hidden="1">
      <c r="H94" s="31">
        <f t="shared" si="9"/>
        <v>182.50965650000001</v>
      </c>
      <c r="I94" s="3">
        <v>1825096.5649999999</v>
      </c>
    </row>
    <row r="95" spans="8:10" ht="18" hidden="1">
      <c r="H95" s="31">
        <f t="shared" si="9"/>
        <v>1925.0129999999999</v>
      </c>
      <c r="I95" s="3">
        <v>19250130</v>
      </c>
    </row>
    <row r="96" spans="8:10" ht="18" hidden="1">
      <c r="H96" s="31">
        <f t="shared" si="9"/>
        <v>38.733899999999998</v>
      </c>
      <c r="I96" s="3">
        <v>387339</v>
      </c>
    </row>
    <row r="97" spans="3:21" ht="18" hidden="1">
      <c r="H97" s="31">
        <f t="shared" si="9"/>
        <v>33.944099999999999</v>
      </c>
      <c r="I97" s="3">
        <v>339441</v>
      </c>
    </row>
    <row r="98" spans="3:21" ht="18" hidden="1">
      <c r="H98" s="31">
        <f t="shared" si="9"/>
        <v>188.15219999999999</v>
      </c>
      <c r="I98" s="3">
        <v>1881522</v>
      </c>
    </row>
    <row r="99" spans="3:21" ht="18" hidden="1">
      <c r="H99" s="31">
        <f t="shared" si="9"/>
        <v>172.49520000000001</v>
      </c>
      <c r="I99" s="3">
        <v>1724952</v>
      </c>
    </row>
    <row r="100" spans="3:21" ht="18" hidden="1">
      <c r="H100" s="31">
        <f t="shared" si="9"/>
        <v>61.254399999999997</v>
      </c>
      <c r="I100" s="3">
        <v>612544</v>
      </c>
    </row>
    <row r="101" spans="3:21" ht="18" hidden="1">
      <c r="H101" s="31">
        <f t="shared" si="9"/>
        <v>34.145099999999999</v>
      </c>
      <c r="I101" s="5">
        <v>341451</v>
      </c>
    </row>
    <row r="102" spans="3:21" ht="17.399999999999999" hidden="1">
      <c r="H102" s="31">
        <f t="shared" si="9"/>
        <v>1555.12339512024</v>
      </c>
      <c r="I102" s="63">
        <v>15551233.9512024</v>
      </c>
    </row>
    <row r="103" spans="3:21" ht="18" hidden="1">
      <c r="H103" s="31">
        <f t="shared" si="9"/>
        <v>72.810719999999989</v>
      </c>
      <c r="I103" s="10">
        <v>728107.2</v>
      </c>
    </row>
    <row r="104" spans="3:21" ht="18" hidden="1">
      <c r="H104" s="31">
        <f t="shared" si="9"/>
        <v>147.8202</v>
      </c>
      <c r="I104" s="3">
        <v>1478202</v>
      </c>
    </row>
    <row r="105" spans="3:21" ht="31.2" hidden="1" customHeight="1">
      <c r="H105" s="31">
        <f t="shared" si="9"/>
        <v>43.219608000000001</v>
      </c>
      <c r="I105" s="5">
        <v>432196.08</v>
      </c>
    </row>
    <row r="106" spans="3:21" hidden="1"/>
    <row r="107" spans="3:21" hidden="1"/>
    <row r="108" spans="3:21" hidden="1"/>
    <row r="109" spans="3:21" hidden="1">
      <c r="C109" s="25"/>
      <c r="D109" s="25"/>
      <c r="E109" s="64"/>
      <c r="F109" s="25"/>
      <c r="G109" s="25"/>
      <c r="H109" s="64"/>
      <c r="I109" s="25"/>
      <c r="J109" s="25"/>
      <c r="K109" s="64"/>
      <c r="L109" s="25"/>
      <c r="M109" s="26"/>
      <c r="N109" s="65"/>
      <c r="O109" s="26"/>
      <c r="P109" s="26"/>
      <c r="Q109" s="26"/>
      <c r="R109" s="26"/>
      <c r="S109" s="26"/>
      <c r="T109" s="26"/>
      <c r="U109" s="26"/>
    </row>
    <row r="110" spans="3:21" hidden="1">
      <c r="C110" s="25"/>
      <c r="D110" s="25"/>
      <c r="E110" s="64"/>
      <c r="F110" s="25"/>
      <c r="G110" s="25"/>
      <c r="H110" s="64"/>
      <c r="I110" s="25"/>
      <c r="J110" s="25"/>
      <c r="K110" s="64"/>
      <c r="L110" s="25"/>
      <c r="M110" s="26"/>
      <c r="N110" s="65"/>
      <c r="O110" s="26"/>
      <c r="P110" s="26"/>
      <c r="Q110" s="26"/>
      <c r="R110" s="26"/>
      <c r="S110" s="26"/>
      <c r="T110" s="26"/>
      <c r="U110" s="26"/>
    </row>
    <row r="111" spans="3:21" ht="15.6" hidden="1">
      <c r="C111" s="25"/>
      <c r="D111" s="66"/>
      <c r="E111" s="67"/>
      <c r="F111" s="68"/>
      <c r="G111" s="68"/>
      <c r="H111" s="64"/>
      <c r="I111" s="25"/>
      <c r="J111" s="25"/>
      <c r="K111" s="68"/>
      <c r="L111" s="69"/>
      <c r="M111" s="26"/>
      <c r="N111" s="65"/>
      <c r="O111" s="26"/>
      <c r="P111" s="26"/>
      <c r="Q111" s="26"/>
      <c r="R111" s="26"/>
      <c r="S111" s="26"/>
      <c r="T111" s="26"/>
      <c r="U111" s="26"/>
    </row>
    <row r="112" spans="3:21" ht="15.6" hidden="1">
      <c r="C112" s="25"/>
      <c r="D112" s="66"/>
      <c r="E112" s="67"/>
      <c r="F112" s="68"/>
      <c r="G112" s="68"/>
      <c r="H112" s="64"/>
      <c r="I112" s="25"/>
      <c r="J112" s="25"/>
      <c r="K112" s="68"/>
      <c r="L112" s="69"/>
      <c r="M112" s="26"/>
      <c r="N112" s="65"/>
      <c r="O112" s="70"/>
      <c r="P112" s="26"/>
      <c r="Q112" s="26"/>
      <c r="R112" s="26"/>
      <c r="S112" s="26"/>
      <c r="T112" s="26"/>
      <c r="U112" s="26"/>
    </row>
    <row r="113" spans="2:21" ht="15.6" hidden="1">
      <c r="C113" s="25"/>
      <c r="D113" s="66"/>
      <c r="E113" s="67"/>
      <c r="F113" s="68"/>
      <c r="G113" s="68"/>
      <c r="H113" s="64"/>
      <c r="I113" s="25"/>
      <c r="J113" s="25"/>
      <c r="K113" s="68"/>
      <c r="L113" s="69"/>
      <c r="M113" s="26"/>
      <c r="N113" s="65"/>
      <c r="O113" s="70"/>
      <c r="P113" s="26"/>
      <c r="Q113" s="26"/>
      <c r="R113" s="26"/>
      <c r="S113" s="26"/>
      <c r="T113" s="26"/>
      <c r="U113" s="26"/>
    </row>
    <row r="114" spans="2:21" ht="15.6" hidden="1">
      <c r="C114" s="25"/>
      <c r="D114" s="66"/>
      <c r="E114" s="67"/>
      <c r="F114" s="68"/>
      <c r="G114" s="68"/>
      <c r="H114" s="64"/>
      <c r="I114" s="25"/>
      <c r="J114" s="25"/>
      <c r="K114" s="68"/>
      <c r="L114" s="69"/>
      <c r="M114" s="26"/>
      <c r="N114" s="65"/>
      <c r="O114" s="70"/>
      <c r="P114" s="26"/>
      <c r="Q114" s="26"/>
      <c r="R114" s="26"/>
      <c r="S114" s="26"/>
      <c r="T114" s="26"/>
      <c r="U114" s="26"/>
    </row>
    <row r="115" spans="2:21" ht="15.6" hidden="1">
      <c r="C115" s="25"/>
      <c r="D115" s="66"/>
      <c r="E115" s="67"/>
      <c r="F115" s="68"/>
      <c r="G115" s="68"/>
      <c r="H115" s="64"/>
      <c r="I115" s="25"/>
      <c r="J115" s="25"/>
      <c r="K115" s="68"/>
      <c r="L115" s="69"/>
      <c r="M115" s="26"/>
      <c r="N115" s="65"/>
      <c r="O115" s="70"/>
      <c r="P115" s="26"/>
      <c r="Q115" s="26"/>
      <c r="R115" s="26"/>
      <c r="S115" s="26"/>
      <c r="T115" s="26"/>
      <c r="U115" s="26"/>
    </row>
    <row r="116" spans="2:21" ht="15.6" hidden="1">
      <c r="C116" s="25"/>
      <c r="D116" s="66"/>
      <c r="E116" s="67"/>
      <c r="F116" s="68"/>
      <c r="G116" s="68"/>
      <c r="H116" s="64"/>
      <c r="I116" s="25"/>
      <c r="J116" s="25"/>
      <c r="K116" s="68"/>
      <c r="L116" s="69"/>
      <c r="M116" s="26"/>
      <c r="N116" s="65"/>
      <c r="O116" s="70"/>
      <c r="P116" s="26"/>
      <c r="Q116" s="26"/>
      <c r="R116" s="26"/>
      <c r="S116" s="26"/>
      <c r="T116" s="26"/>
      <c r="U116" s="26"/>
    </row>
    <row r="117" spans="2:21" ht="15.6" hidden="1">
      <c r="C117" s="25"/>
      <c r="D117" s="66"/>
      <c r="E117" s="67"/>
      <c r="F117" s="68"/>
      <c r="G117" s="68"/>
      <c r="H117" s="64"/>
      <c r="I117" s="25"/>
      <c r="J117" s="25"/>
      <c r="K117" s="68"/>
      <c r="L117" s="69"/>
      <c r="M117" s="26"/>
      <c r="N117" s="65"/>
      <c r="O117" s="70"/>
      <c r="P117" s="26"/>
      <c r="Q117" s="26"/>
      <c r="R117" s="26"/>
      <c r="S117" s="26"/>
      <c r="T117" s="26"/>
      <c r="U117" s="26"/>
    </row>
    <row r="118" spans="2:21" ht="15.6" hidden="1">
      <c r="C118" s="25"/>
      <c r="D118" s="66"/>
      <c r="E118" s="67"/>
      <c r="F118" s="68"/>
      <c r="G118" s="68"/>
      <c r="H118" s="64"/>
      <c r="I118" s="25"/>
      <c r="J118" s="25"/>
      <c r="K118" s="68"/>
      <c r="L118" s="69"/>
      <c r="M118" s="26"/>
      <c r="N118" s="65"/>
      <c r="O118" s="70"/>
      <c r="P118" s="26"/>
      <c r="Q118" s="26"/>
      <c r="R118" s="26"/>
      <c r="S118" s="26"/>
      <c r="T118" s="26"/>
      <c r="U118" s="26"/>
    </row>
    <row r="119" spans="2:21" ht="15.6" hidden="1">
      <c r="C119" s="25"/>
      <c r="D119" s="66"/>
      <c r="E119" s="67"/>
      <c r="F119" s="68"/>
      <c r="G119" s="68"/>
      <c r="H119" s="64"/>
      <c r="I119" s="25"/>
      <c r="J119" s="25"/>
      <c r="K119" s="68"/>
      <c r="L119" s="69"/>
      <c r="M119" s="26"/>
      <c r="N119" s="65"/>
      <c r="O119" s="70"/>
      <c r="P119" s="26"/>
      <c r="Q119" s="26"/>
      <c r="R119" s="26"/>
      <c r="S119" s="26"/>
      <c r="T119" s="26"/>
      <c r="U119" s="26"/>
    </row>
    <row r="120" spans="2:21" ht="15.6" hidden="1">
      <c r="C120" s="25"/>
      <c r="D120" s="66"/>
      <c r="E120" s="67"/>
      <c r="F120" s="68"/>
      <c r="G120" s="68"/>
      <c r="H120" s="64"/>
      <c r="I120" s="25"/>
      <c r="J120" s="25"/>
      <c r="K120" s="68"/>
      <c r="L120" s="69"/>
      <c r="M120" s="26"/>
      <c r="N120" s="65"/>
      <c r="O120" s="70"/>
      <c r="P120" s="26"/>
      <c r="Q120" s="26"/>
      <c r="R120" s="26"/>
      <c r="S120" s="26"/>
      <c r="T120" s="26"/>
      <c r="U120" s="26"/>
    </row>
    <row r="121" spans="2:21" ht="15.6" hidden="1">
      <c r="C121" s="25"/>
      <c r="D121" s="66"/>
      <c r="E121" s="67"/>
      <c r="F121" s="68"/>
      <c r="G121" s="68"/>
      <c r="H121" s="64"/>
      <c r="I121" s="25"/>
      <c r="J121" s="25"/>
      <c r="K121" s="68"/>
      <c r="L121" s="69"/>
      <c r="M121" s="26"/>
      <c r="N121" s="65"/>
      <c r="O121" s="70"/>
      <c r="P121" s="26"/>
      <c r="Q121" s="26"/>
      <c r="R121" s="26"/>
      <c r="S121" s="26"/>
      <c r="T121" s="26"/>
      <c r="U121" s="26"/>
    </row>
    <row r="122" spans="2:21" ht="15.6" hidden="1">
      <c r="C122" s="25"/>
      <c r="D122" s="66"/>
      <c r="E122" s="67"/>
      <c r="F122" s="68"/>
      <c r="G122" s="68"/>
      <c r="H122" s="64"/>
      <c r="I122" s="25"/>
      <c r="J122" s="25"/>
      <c r="K122" s="68"/>
      <c r="L122" s="69"/>
      <c r="M122" s="26"/>
      <c r="N122" s="65"/>
      <c r="O122" s="70"/>
      <c r="P122" s="26"/>
      <c r="Q122" s="26"/>
      <c r="R122" s="26"/>
      <c r="S122" s="26"/>
      <c r="T122" s="26"/>
      <c r="U122" s="26"/>
    </row>
    <row r="123" spans="2:21" ht="15.6" hidden="1">
      <c r="C123" s="25"/>
      <c r="D123" s="66"/>
      <c r="E123" s="67"/>
      <c r="F123" s="68"/>
      <c r="G123" s="68"/>
      <c r="H123" s="64"/>
      <c r="I123" s="25"/>
      <c r="J123" s="25"/>
      <c r="K123" s="68"/>
      <c r="L123" s="69"/>
      <c r="M123" s="26"/>
      <c r="N123" s="65"/>
      <c r="O123" s="70"/>
      <c r="P123" s="26"/>
      <c r="Q123" s="26"/>
      <c r="R123" s="26"/>
      <c r="S123" s="26"/>
      <c r="T123" s="26"/>
      <c r="U123" s="26"/>
    </row>
    <row r="124" spans="2:21">
      <c r="B124" s="96"/>
      <c r="C124" s="25"/>
      <c r="D124" s="25"/>
      <c r="E124" s="64"/>
      <c r="F124" s="25"/>
      <c r="G124" s="25"/>
      <c r="H124" s="64"/>
      <c r="I124" s="25"/>
      <c r="J124" s="25"/>
      <c r="K124" s="64"/>
      <c r="L124" s="25"/>
      <c r="M124" s="26"/>
      <c r="N124" s="65"/>
      <c r="O124" s="26"/>
      <c r="P124" s="26"/>
      <c r="Q124" s="26"/>
      <c r="R124" s="26"/>
      <c r="S124" s="26"/>
      <c r="T124" s="26"/>
      <c r="U124" s="26"/>
    </row>
    <row r="125" spans="2:21">
      <c r="B125" s="96"/>
      <c r="C125" s="25"/>
      <c r="D125" s="69"/>
      <c r="E125" s="68"/>
      <c r="F125" s="25"/>
      <c r="G125" s="69"/>
      <c r="H125" s="68"/>
      <c r="I125" s="25"/>
      <c r="J125" s="69"/>
      <c r="K125" s="64"/>
      <c r="L125" s="25"/>
      <c r="M125" s="69"/>
      <c r="N125" s="65"/>
      <c r="O125" s="26"/>
      <c r="P125" s="26"/>
      <c r="Q125" s="26"/>
      <c r="R125" s="26"/>
      <c r="S125" s="26"/>
      <c r="T125" s="26"/>
      <c r="U125" s="26"/>
    </row>
    <row r="126" spans="2:21">
      <c r="B126" s="96"/>
      <c r="C126" s="25"/>
      <c r="D126" s="69"/>
      <c r="E126" s="68"/>
      <c r="F126" s="25"/>
      <c r="G126" s="69"/>
      <c r="H126" s="68"/>
      <c r="I126" s="25"/>
      <c r="J126" s="69"/>
      <c r="K126" s="64"/>
      <c r="L126" s="25"/>
      <c r="M126" s="69"/>
      <c r="N126" s="65"/>
      <c r="O126" s="26"/>
      <c r="P126" s="26"/>
      <c r="Q126" s="26"/>
      <c r="R126" s="26"/>
      <c r="S126" s="26"/>
      <c r="T126" s="26"/>
      <c r="U126" s="26"/>
    </row>
    <row r="127" spans="2:21">
      <c r="B127" s="96"/>
      <c r="C127" s="25"/>
      <c r="D127" s="69"/>
      <c r="E127" s="68"/>
      <c r="F127" s="25"/>
      <c r="G127" s="69"/>
      <c r="H127" s="68"/>
      <c r="I127" s="25"/>
      <c r="J127" s="69"/>
      <c r="K127" s="64"/>
      <c r="L127" s="25"/>
      <c r="M127" s="69"/>
      <c r="N127" s="65"/>
      <c r="O127" s="26"/>
      <c r="P127" s="26"/>
      <c r="Q127" s="26"/>
      <c r="R127" s="26"/>
      <c r="S127" s="26"/>
      <c r="T127" s="26"/>
      <c r="U127" s="26"/>
    </row>
    <row r="128" spans="2:21">
      <c r="B128" s="96"/>
      <c r="C128" s="25"/>
      <c r="D128" s="69"/>
      <c r="E128" s="68"/>
      <c r="F128" s="25"/>
      <c r="G128" s="69"/>
      <c r="H128" s="68"/>
      <c r="I128" s="25"/>
      <c r="J128" s="69"/>
      <c r="K128" s="64"/>
      <c r="L128" s="25"/>
      <c r="M128" s="69"/>
      <c r="N128" s="65"/>
      <c r="O128" s="26"/>
      <c r="P128" s="26"/>
      <c r="Q128" s="26"/>
      <c r="R128" s="26"/>
      <c r="S128" s="26"/>
      <c r="T128" s="26"/>
      <c r="U128" s="26"/>
    </row>
    <row r="129" spans="2:21">
      <c r="B129" s="96"/>
      <c r="C129" s="25"/>
      <c r="D129" s="69"/>
      <c r="E129" s="68"/>
      <c r="F129" s="25"/>
      <c r="G129" s="69"/>
      <c r="H129" s="68"/>
      <c r="I129" s="25"/>
      <c r="J129" s="69"/>
      <c r="K129" s="64"/>
      <c r="L129" s="25"/>
      <c r="M129" s="69"/>
      <c r="N129" s="65"/>
      <c r="O129" s="26"/>
      <c r="P129" s="26"/>
      <c r="Q129" s="26"/>
      <c r="R129" s="26"/>
      <c r="S129" s="26"/>
      <c r="T129" s="26"/>
      <c r="U129" s="26"/>
    </row>
    <row r="130" spans="2:21">
      <c r="B130" s="96"/>
      <c r="C130" s="25"/>
      <c r="D130" s="69"/>
      <c r="E130" s="68"/>
      <c r="F130" s="25"/>
      <c r="G130" s="69"/>
      <c r="H130" s="68"/>
      <c r="I130" s="25"/>
      <c r="J130" s="69"/>
      <c r="K130" s="64"/>
      <c r="L130" s="25"/>
      <c r="M130" s="69"/>
      <c r="N130" s="65"/>
      <c r="O130" s="26"/>
      <c r="P130" s="26"/>
      <c r="Q130" s="26"/>
      <c r="R130" s="26"/>
      <c r="S130" s="26"/>
      <c r="T130" s="26"/>
      <c r="U130" s="26"/>
    </row>
    <row r="131" spans="2:21">
      <c r="B131" s="96"/>
      <c r="C131" s="25"/>
      <c r="D131" s="69"/>
      <c r="E131" s="68"/>
      <c r="F131" s="25"/>
      <c r="G131" s="69"/>
      <c r="H131" s="68"/>
      <c r="I131" s="25"/>
      <c r="J131" s="69"/>
      <c r="K131" s="64"/>
      <c r="L131" s="25"/>
      <c r="M131" s="69"/>
      <c r="N131" s="65"/>
      <c r="O131" s="26"/>
      <c r="P131" s="26"/>
      <c r="Q131" s="26"/>
      <c r="R131" s="26"/>
      <c r="S131" s="26"/>
      <c r="T131" s="26"/>
      <c r="U131" s="26"/>
    </row>
    <row r="132" spans="2:21">
      <c r="B132" s="96"/>
      <c r="D132" s="69"/>
      <c r="E132" s="68"/>
      <c r="F132" s="25"/>
      <c r="G132" s="69"/>
      <c r="H132" s="68"/>
      <c r="I132" s="25"/>
      <c r="J132" s="69"/>
      <c r="K132" s="64"/>
      <c r="L132" s="25"/>
      <c r="M132" s="69"/>
      <c r="N132" s="65"/>
    </row>
    <row r="133" spans="2:21">
      <c r="B133" s="96"/>
      <c r="D133" s="69"/>
      <c r="E133" s="68"/>
      <c r="F133" s="25"/>
      <c r="G133" s="69"/>
      <c r="H133" s="68"/>
      <c r="I133" s="25"/>
      <c r="J133" s="69"/>
      <c r="K133" s="64"/>
      <c r="L133" s="25"/>
      <c r="M133" s="69"/>
      <c r="N133" s="65"/>
    </row>
    <row r="134" spans="2:21">
      <c r="B134" s="96"/>
      <c r="D134" s="69"/>
      <c r="E134" s="68"/>
      <c r="F134" s="25"/>
      <c r="G134" s="69"/>
      <c r="H134" s="68"/>
      <c r="I134" s="25"/>
      <c r="J134" s="69"/>
      <c r="K134" s="64"/>
      <c r="L134" s="25"/>
      <c r="M134" s="69"/>
      <c r="N134" s="65"/>
    </row>
    <row r="135" spans="2:21">
      <c r="B135" s="96"/>
      <c r="D135" s="69"/>
      <c r="E135" s="68"/>
      <c r="F135" s="25"/>
      <c r="G135" s="69"/>
      <c r="H135" s="68"/>
      <c r="I135" s="25"/>
      <c r="J135" s="69"/>
      <c r="K135" s="64"/>
      <c r="L135" s="25"/>
      <c r="M135" s="69"/>
      <c r="N135" s="65"/>
    </row>
    <row r="136" spans="2:21">
      <c r="B136" s="96"/>
      <c r="D136" s="69"/>
      <c r="E136" s="68"/>
      <c r="F136" s="25"/>
      <c r="G136" s="69"/>
      <c r="H136" s="68"/>
      <c r="I136" s="25"/>
      <c r="J136" s="69"/>
      <c r="K136" s="64"/>
      <c r="L136" s="25"/>
      <c r="M136" s="69"/>
      <c r="N136" s="65"/>
    </row>
    <row r="137" spans="2:21">
      <c r="B137" s="96"/>
      <c r="D137" s="69"/>
      <c r="E137" s="68"/>
      <c r="F137" s="25"/>
      <c r="G137" s="69"/>
      <c r="H137" s="68"/>
      <c r="I137" s="25"/>
      <c r="J137" s="69"/>
      <c r="K137" s="64"/>
      <c r="L137" s="25"/>
      <c r="M137" s="69"/>
      <c r="N137" s="65"/>
    </row>
    <row r="138" spans="2:21">
      <c r="B138" s="96"/>
      <c r="D138" s="69"/>
      <c r="E138" s="68"/>
      <c r="F138" s="25"/>
      <c r="G138" s="69"/>
      <c r="H138" s="68"/>
      <c r="I138" s="25"/>
      <c r="J138" s="69"/>
      <c r="K138" s="64"/>
      <c r="L138" s="25"/>
      <c r="M138" s="69"/>
      <c r="N138" s="65"/>
    </row>
    <row r="139" spans="2:21">
      <c r="B139" s="96"/>
      <c r="D139" s="69"/>
      <c r="E139" s="68"/>
      <c r="F139" s="25"/>
      <c r="G139" s="69"/>
      <c r="H139" s="68"/>
      <c r="I139" s="25"/>
      <c r="J139" s="69"/>
      <c r="K139" s="64"/>
      <c r="L139" s="25"/>
      <c r="M139" s="69"/>
      <c r="N139" s="65"/>
    </row>
    <row r="140" spans="2:21">
      <c r="B140" s="96"/>
      <c r="D140" s="69"/>
      <c r="E140" s="68"/>
      <c r="F140" s="25"/>
      <c r="G140" s="69"/>
      <c r="H140" s="68"/>
      <c r="I140" s="25"/>
      <c r="J140" s="69"/>
      <c r="K140" s="64"/>
      <c r="L140" s="25"/>
      <c r="M140" s="69"/>
      <c r="N140" s="65"/>
    </row>
    <row r="141" spans="2:21">
      <c r="B141" s="96"/>
      <c r="D141" s="69"/>
      <c r="E141" s="68"/>
      <c r="F141" s="25"/>
      <c r="G141" s="69"/>
      <c r="H141" s="68"/>
      <c r="I141" s="25"/>
      <c r="J141" s="69"/>
      <c r="K141" s="64"/>
      <c r="L141" s="25"/>
      <c r="M141" s="69"/>
      <c r="N141" s="65"/>
    </row>
    <row r="142" spans="2:21">
      <c r="B142" s="96"/>
      <c r="D142" s="69"/>
      <c r="E142" s="68"/>
      <c r="F142" s="25"/>
      <c r="G142" s="69"/>
      <c r="H142" s="68"/>
      <c r="I142" s="25"/>
      <c r="J142" s="69"/>
      <c r="K142" s="64"/>
      <c r="L142" s="25"/>
      <c r="M142" s="69"/>
      <c r="N142" s="65"/>
    </row>
    <row r="143" spans="2:21">
      <c r="B143" s="96"/>
      <c r="D143" s="69"/>
      <c r="E143" s="68"/>
      <c r="F143" s="25"/>
      <c r="G143" s="69"/>
      <c r="H143" s="68"/>
      <c r="I143" s="25"/>
      <c r="J143" s="69"/>
      <c r="K143" s="64"/>
      <c r="L143" s="25"/>
      <c r="M143" s="69"/>
      <c r="N143" s="65"/>
    </row>
    <row r="144" spans="2:21">
      <c r="B144" s="96"/>
      <c r="D144" s="69"/>
      <c r="E144" s="68"/>
      <c r="F144" s="25"/>
      <c r="G144" s="69"/>
      <c r="H144" s="68"/>
      <c r="I144" s="25"/>
      <c r="J144" s="69"/>
      <c r="K144" s="64"/>
      <c r="L144" s="25"/>
      <c r="M144" s="69"/>
      <c r="N144" s="65"/>
    </row>
    <row r="145" spans="2:14">
      <c r="B145" s="96"/>
      <c r="D145" s="69"/>
      <c r="E145" s="68"/>
      <c r="F145" s="25"/>
      <c r="G145" s="69"/>
      <c r="H145" s="68"/>
      <c r="I145" s="25"/>
      <c r="J145" s="69"/>
      <c r="K145" s="64"/>
      <c r="L145" s="25"/>
      <c r="M145" s="69"/>
      <c r="N145" s="65"/>
    </row>
    <row r="146" spans="2:14">
      <c r="B146" s="96"/>
      <c r="D146" s="69"/>
      <c r="E146" s="68"/>
      <c r="F146" s="25"/>
      <c r="G146" s="69"/>
      <c r="H146" s="68"/>
      <c r="I146" s="25"/>
      <c r="J146" s="69"/>
      <c r="K146" s="64"/>
      <c r="L146" s="25"/>
      <c r="M146" s="69"/>
      <c r="N146" s="65"/>
    </row>
    <row r="147" spans="2:14">
      <c r="B147" s="96"/>
      <c r="D147" s="69"/>
      <c r="E147" s="68"/>
      <c r="F147" s="25"/>
      <c r="G147" s="69"/>
      <c r="H147" s="68"/>
      <c r="I147" s="25"/>
      <c r="J147" s="69"/>
      <c r="K147" s="64"/>
      <c r="L147" s="25"/>
      <c r="M147" s="69"/>
      <c r="N147" s="65"/>
    </row>
    <row r="148" spans="2:14">
      <c r="D148" s="69"/>
      <c r="E148" s="68"/>
      <c r="F148" s="25"/>
      <c r="G148" s="69"/>
      <c r="H148" s="68"/>
      <c r="I148" s="25"/>
      <c r="J148" s="69"/>
      <c r="K148" s="64"/>
      <c r="L148" s="25"/>
      <c r="M148" s="69"/>
      <c r="N148" s="65"/>
    </row>
  </sheetData>
  <mergeCells count="25">
    <mergeCell ref="C41:E41"/>
    <mergeCell ref="F41:H41"/>
    <mergeCell ref="I41:K41"/>
    <mergeCell ref="L41:N41"/>
    <mergeCell ref="I7:K7"/>
    <mergeCell ref="L7:N7"/>
    <mergeCell ref="B36:N36"/>
    <mergeCell ref="B37:N37"/>
    <mergeCell ref="B38:N38"/>
    <mergeCell ref="B39:B42"/>
    <mergeCell ref="C39:E40"/>
    <mergeCell ref="F39:H40"/>
    <mergeCell ref="I39:K40"/>
    <mergeCell ref="L39:N40"/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</mergeCells>
  <pageMargins left="0.84" right="0.22" top="0.86" bottom="1.07" header="0.64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Districtwise Target Vs Achievem</vt:lpstr>
      <vt:lpstr>'Districtwise Target Vs Achievem'!Print_Area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SLPC</cp:lastModifiedBy>
  <cp:lastPrinted>2022-02-17T05:05:10Z</cp:lastPrinted>
  <dcterms:created xsi:type="dcterms:W3CDTF">2020-10-29T16:34:17Z</dcterms:created>
  <dcterms:modified xsi:type="dcterms:W3CDTF">2022-02-17T05:05:14Z</dcterms:modified>
</cp:coreProperties>
</file>