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8 MEETING\final 158 annex\"/>
    </mc:Choice>
  </mc:AlternateContent>
  <bookViews>
    <workbookView xWindow="-108" yWindow="-108" windowWidth="23268" windowHeight="12576"/>
  </bookViews>
  <sheets>
    <sheet name="slbc" sheetId="1" r:id="rId1"/>
  </sheets>
  <definedNames>
    <definedName name="OLE_LINK3" localSheetId="0">slbc!$AR$37</definedName>
    <definedName name="_xlnm.Print_Area" localSheetId="0">slbc!$A$1:$BT$37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1" i="1"/>
  <c r="D32" i="1"/>
  <c r="D33" i="1"/>
  <c r="D34" i="1"/>
  <c r="D35" i="1"/>
  <c r="D36" i="1"/>
  <c r="C36" i="1" l="1"/>
  <c r="R36" i="1" l="1"/>
  <c r="S36" i="1"/>
  <c r="T36" i="1"/>
  <c r="Q36" i="1"/>
  <c r="BE9" i="1" l="1"/>
  <c r="BF9" i="1"/>
  <c r="BG9" i="1"/>
  <c r="BH9" i="1"/>
  <c r="BE11" i="1"/>
  <c r="BF11" i="1"/>
  <c r="BG11" i="1"/>
  <c r="BH11" i="1"/>
  <c r="BE12" i="1"/>
  <c r="BF12" i="1"/>
  <c r="BG12" i="1"/>
  <c r="BH12" i="1"/>
  <c r="BE13" i="1"/>
  <c r="BF13" i="1"/>
  <c r="BG13" i="1"/>
  <c r="BH13" i="1"/>
  <c r="BE15" i="1"/>
  <c r="BF15" i="1"/>
  <c r="BG15" i="1"/>
  <c r="BH15" i="1"/>
  <c r="BE16" i="1"/>
  <c r="BF16" i="1"/>
  <c r="BG16" i="1"/>
  <c r="BH16" i="1"/>
  <c r="BE17" i="1"/>
  <c r="BF17" i="1"/>
  <c r="BG17" i="1"/>
  <c r="BH17" i="1"/>
  <c r="BE18" i="1"/>
  <c r="BF18" i="1"/>
  <c r="BG18" i="1"/>
  <c r="BH18" i="1"/>
  <c r="BE19" i="1"/>
  <c r="BF19" i="1"/>
  <c r="BG19" i="1"/>
  <c r="BH19" i="1"/>
  <c r="BE20" i="1"/>
  <c r="BF20" i="1"/>
  <c r="BG20" i="1"/>
  <c r="BH20" i="1"/>
  <c r="BE21" i="1"/>
  <c r="BF21" i="1"/>
  <c r="BG21" i="1"/>
  <c r="BH21" i="1"/>
  <c r="BE22" i="1"/>
  <c r="BF22" i="1"/>
  <c r="BG22" i="1"/>
  <c r="BH22" i="1"/>
  <c r="BE23" i="1"/>
  <c r="BF23" i="1"/>
  <c r="BG23" i="1"/>
  <c r="BH23" i="1"/>
  <c r="BE24" i="1"/>
  <c r="BF24" i="1"/>
  <c r="BG24" i="1"/>
  <c r="BH24" i="1"/>
  <c r="BE25" i="1"/>
  <c r="BF25" i="1"/>
  <c r="BG25" i="1"/>
  <c r="BH25" i="1"/>
  <c r="BE26" i="1"/>
  <c r="BF26" i="1"/>
  <c r="BG26" i="1"/>
  <c r="BH26" i="1"/>
  <c r="BE27" i="1"/>
  <c r="BF27" i="1"/>
  <c r="BG27" i="1"/>
  <c r="BH27" i="1"/>
  <c r="BE29" i="1"/>
  <c r="BF29" i="1"/>
  <c r="BG29" i="1"/>
  <c r="BH29" i="1"/>
  <c r="BE30" i="1"/>
  <c r="BF30" i="1"/>
  <c r="BG30" i="1"/>
  <c r="BH30" i="1"/>
  <c r="BE31" i="1"/>
  <c r="BF31" i="1"/>
  <c r="BG31" i="1"/>
  <c r="BH31" i="1"/>
  <c r="BE32" i="1"/>
  <c r="BF32" i="1"/>
  <c r="BG32" i="1"/>
  <c r="BH32" i="1"/>
  <c r="BE33" i="1"/>
  <c r="BF33" i="1"/>
  <c r="BG33" i="1"/>
  <c r="BH33" i="1"/>
  <c r="BE34" i="1"/>
  <c r="BF34" i="1"/>
  <c r="BG34" i="1"/>
  <c r="BH34" i="1"/>
  <c r="BE35" i="1"/>
  <c r="BF35" i="1"/>
  <c r="BG35" i="1"/>
  <c r="BH35" i="1"/>
  <c r="AW9" i="1"/>
  <c r="AX9" i="1"/>
  <c r="AW11" i="1"/>
  <c r="AX11" i="1"/>
  <c r="AW12" i="1"/>
  <c r="AX12" i="1"/>
  <c r="AW13" i="1"/>
  <c r="AX13" i="1"/>
  <c r="AW15" i="1"/>
  <c r="AX15" i="1"/>
  <c r="AW16" i="1"/>
  <c r="AX16" i="1"/>
  <c r="AW17" i="1"/>
  <c r="AX17" i="1"/>
  <c r="AW18" i="1"/>
  <c r="AW19" i="1"/>
  <c r="AX19" i="1"/>
  <c r="AW20" i="1"/>
  <c r="AX20" i="1"/>
  <c r="AW21" i="1"/>
  <c r="AX21" i="1"/>
  <c r="AW22" i="1"/>
  <c r="AX22" i="1"/>
  <c r="AW23" i="1"/>
  <c r="AX23" i="1"/>
  <c r="AW24" i="1"/>
  <c r="AX24" i="1"/>
  <c r="AW25" i="1"/>
  <c r="AX25" i="1"/>
  <c r="AW26" i="1"/>
  <c r="AX26" i="1"/>
  <c r="AW27" i="1"/>
  <c r="AX27" i="1"/>
  <c r="AW29" i="1"/>
  <c r="AX29" i="1"/>
  <c r="AW30" i="1"/>
  <c r="AX30" i="1"/>
  <c r="AW31" i="1"/>
  <c r="AX31" i="1"/>
  <c r="AW32" i="1"/>
  <c r="AX32" i="1"/>
  <c r="AW33" i="1"/>
  <c r="AX33" i="1"/>
  <c r="AW34" i="1"/>
  <c r="AX34" i="1"/>
  <c r="AW35" i="1"/>
  <c r="AX35" i="1"/>
  <c r="AX36" i="1" s="1"/>
  <c r="BI9" i="1" l="1"/>
  <c r="BJ9" i="1"/>
  <c r="BK9" i="1"/>
  <c r="BL9" i="1"/>
  <c r="BI10" i="1"/>
  <c r="BE10" i="1" s="1"/>
  <c r="BJ10" i="1"/>
  <c r="BF10" i="1" s="1"/>
  <c r="BK10" i="1"/>
  <c r="BG10" i="1" s="1"/>
  <c r="BL10" i="1"/>
  <c r="BH10" i="1" s="1"/>
  <c r="BI11" i="1"/>
  <c r="BJ11" i="1"/>
  <c r="BK11" i="1"/>
  <c r="BL11" i="1"/>
  <c r="BI14" i="1"/>
  <c r="BE14" i="1" s="1"/>
  <c r="BJ14" i="1"/>
  <c r="BF14" i="1" s="1"/>
  <c r="BK14" i="1"/>
  <c r="BG14" i="1" s="1"/>
  <c r="BL14" i="1"/>
  <c r="BH14" i="1" s="1"/>
  <c r="BI15" i="1"/>
  <c r="BJ15" i="1"/>
  <c r="BK15" i="1"/>
  <c r="BL15" i="1"/>
  <c r="BI16" i="1"/>
  <c r="BJ16" i="1"/>
  <c r="BK16" i="1"/>
  <c r="BL16" i="1"/>
  <c r="BI17" i="1"/>
  <c r="BJ17" i="1"/>
  <c r="BK17" i="1"/>
  <c r="BL17" i="1"/>
  <c r="BI18" i="1"/>
  <c r="BJ18" i="1"/>
  <c r="BK18" i="1"/>
  <c r="BL18" i="1"/>
  <c r="BI19" i="1"/>
  <c r="BJ19" i="1"/>
  <c r="BK19" i="1"/>
  <c r="BL19" i="1"/>
  <c r="BI23" i="1"/>
  <c r="BJ23" i="1"/>
  <c r="BK23" i="1"/>
  <c r="BL23" i="1"/>
  <c r="BK24" i="1"/>
  <c r="BL24" i="1"/>
  <c r="BK25" i="1"/>
  <c r="BL25" i="1"/>
  <c r="BK26" i="1"/>
  <c r="BL26" i="1"/>
  <c r="BK27" i="1"/>
  <c r="BL27" i="1"/>
  <c r="BI28" i="1"/>
  <c r="BE28" i="1" s="1"/>
  <c r="BJ28" i="1"/>
  <c r="BF28" i="1" s="1"/>
  <c r="BK28" i="1"/>
  <c r="BG28" i="1" s="1"/>
  <c r="BL28" i="1"/>
  <c r="BH28" i="1" s="1"/>
  <c r="BI35" i="1"/>
  <c r="BJ35" i="1"/>
  <c r="BK35" i="1"/>
  <c r="BL35" i="1"/>
  <c r="BK8" i="1"/>
  <c r="BG8" i="1" s="1"/>
  <c r="BL8" i="1"/>
  <c r="BH8" i="1" s="1"/>
  <c r="BJ8" i="1"/>
  <c r="BF8" i="1" s="1"/>
  <c r="BI8" i="1"/>
  <c r="BE8" i="1" s="1"/>
  <c r="AZ9" i="1"/>
  <c r="AZ10" i="1"/>
  <c r="AZ11" i="1"/>
  <c r="AZ12" i="1"/>
  <c r="AZ13" i="1"/>
  <c r="AZ14" i="1"/>
  <c r="AX14" i="1" s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1" i="1"/>
  <c r="AZ32" i="1"/>
  <c r="AZ33" i="1"/>
  <c r="AZ34" i="1"/>
  <c r="AZ35" i="1"/>
  <c r="AY9" i="1"/>
  <c r="AY10" i="1"/>
  <c r="AY11" i="1"/>
  <c r="AY12" i="1"/>
  <c r="AY13" i="1"/>
  <c r="AY14" i="1"/>
  <c r="AW14" i="1" s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1" i="1"/>
  <c r="AY32" i="1"/>
  <c r="AY33" i="1"/>
  <c r="AY34" i="1"/>
  <c r="AY35" i="1"/>
  <c r="AZ8" i="1"/>
  <c r="AY8" i="1"/>
  <c r="AT11" i="1" l="1"/>
  <c r="AS11" i="1"/>
  <c r="BM12" i="1" l="1"/>
  <c r="BI12" i="1" s="1"/>
  <c r="BM13" i="1"/>
  <c r="BI13" i="1" s="1"/>
  <c r="BM15" i="1"/>
  <c r="BM16" i="1"/>
  <c r="BM20" i="1"/>
  <c r="BI20" i="1" s="1"/>
  <c r="BM21" i="1"/>
  <c r="BI21" i="1" s="1"/>
  <c r="BM22" i="1"/>
  <c r="BI22" i="1" s="1"/>
  <c r="BM24" i="1"/>
  <c r="BI24" i="1" s="1"/>
  <c r="BM25" i="1"/>
  <c r="BI25" i="1" s="1"/>
  <c r="BM26" i="1"/>
  <c r="BI26" i="1" s="1"/>
  <c r="BM27" i="1"/>
  <c r="BI27" i="1" s="1"/>
  <c r="BM29" i="1"/>
  <c r="BI29" i="1" s="1"/>
  <c r="BM31" i="1"/>
  <c r="BI31" i="1" s="1"/>
  <c r="BM32" i="1"/>
  <c r="BI32" i="1" s="1"/>
  <c r="BM33" i="1"/>
  <c r="BI33" i="1" s="1"/>
  <c r="BM34" i="1"/>
  <c r="BI34" i="1" s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U36" i="1"/>
  <c r="AV36" i="1"/>
  <c r="BA36" i="1"/>
  <c r="BB36" i="1"/>
  <c r="BC36" i="1"/>
  <c r="BD36" i="1"/>
  <c r="V36" i="1"/>
  <c r="BM36" i="1" l="1"/>
  <c r="I36" i="1" l="1"/>
  <c r="J36" i="1"/>
  <c r="K36" i="1"/>
  <c r="L36" i="1"/>
  <c r="M36" i="1"/>
  <c r="N36" i="1"/>
  <c r="O36" i="1"/>
  <c r="P36" i="1"/>
  <c r="E36" i="1"/>
  <c r="F36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BQ36" i="1" l="1"/>
  <c r="BR36" i="1"/>
  <c r="BS36" i="1"/>
  <c r="BT36" i="1"/>
  <c r="U36" i="1"/>
  <c r="BI36" i="1" s="1"/>
  <c r="BE36" i="1" s="1"/>
  <c r="H35" i="1" l="1"/>
  <c r="BN12" i="1" l="1"/>
  <c r="BJ12" i="1" s="1"/>
  <c r="BO12" i="1"/>
  <c r="BK12" i="1" s="1"/>
  <c r="BP12" i="1"/>
  <c r="BL12" i="1" s="1"/>
  <c r="BN13" i="1"/>
  <c r="BJ13" i="1" s="1"/>
  <c r="BO13" i="1"/>
  <c r="BK13" i="1" s="1"/>
  <c r="BP13" i="1"/>
  <c r="BL13" i="1" s="1"/>
  <c r="BN15" i="1"/>
  <c r="BN16" i="1"/>
  <c r="BO16" i="1"/>
  <c r="BP16" i="1"/>
  <c r="BO17" i="1"/>
  <c r="BP17" i="1"/>
  <c r="BN20" i="1"/>
  <c r="BJ20" i="1" s="1"/>
  <c r="BO20" i="1"/>
  <c r="BK20" i="1" s="1"/>
  <c r="BP20" i="1"/>
  <c r="BL20" i="1" s="1"/>
  <c r="BN21" i="1"/>
  <c r="BJ21" i="1" s="1"/>
  <c r="BO21" i="1"/>
  <c r="BK21" i="1" s="1"/>
  <c r="BP21" i="1"/>
  <c r="BL21" i="1" s="1"/>
  <c r="BN22" i="1"/>
  <c r="BJ22" i="1" s="1"/>
  <c r="BO22" i="1"/>
  <c r="BK22" i="1" s="1"/>
  <c r="BP22" i="1"/>
  <c r="BL22" i="1" s="1"/>
  <c r="BN24" i="1"/>
  <c r="BJ24" i="1" s="1"/>
  <c r="BP24" i="1"/>
  <c r="BN25" i="1"/>
  <c r="BJ25" i="1" s="1"/>
  <c r="BO25" i="1"/>
  <c r="BP25" i="1"/>
  <c r="BN26" i="1"/>
  <c r="BJ26" i="1" s="1"/>
  <c r="BO26" i="1"/>
  <c r="BP26" i="1"/>
  <c r="BN27" i="1"/>
  <c r="BJ27" i="1" s="1"/>
  <c r="BO27" i="1"/>
  <c r="BP27" i="1"/>
  <c r="BN29" i="1"/>
  <c r="BJ29" i="1" s="1"/>
  <c r="BO29" i="1"/>
  <c r="BK29" i="1" s="1"/>
  <c r="BP29" i="1"/>
  <c r="BL29" i="1" s="1"/>
  <c r="BN31" i="1"/>
  <c r="BJ31" i="1" s="1"/>
  <c r="BO31" i="1"/>
  <c r="BK31" i="1" s="1"/>
  <c r="BP31" i="1"/>
  <c r="BL31" i="1" s="1"/>
  <c r="BN32" i="1"/>
  <c r="BJ32" i="1" s="1"/>
  <c r="BO32" i="1"/>
  <c r="BK32" i="1" s="1"/>
  <c r="BP32" i="1"/>
  <c r="BL32" i="1" s="1"/>
  <c r="BN33" i="1"/>
  <c r="BJ33" i="1" s="1"/>
  <c r="BO33" i="1"/>
  <c r="BK33" i="1" s="1"/>
  <c r="BP33" i="1"/>
  <c r="BL33" i="1" s="1"/>
  <c r="BN34" i="1"/>
  <c r="BJ34" i="1" s="1"/>
  <c r="BO34" i="1"/>
  <c r="BK34" i="1" s="1"/>
  <c r="BP34" i="1"/>
  <c r="BL34" i="1" s="1"/>
  <c r="BO36" i="1" l="1"/>
  <c r="BK36" i="1" s="1"/>
  <c r="BG36" i="1" s="1"/>
  <c r="BP36" i="1"/>
  <c r="BL36" i="1" s="1"/>
  <c r="BH36" i="1" s="1"/>
  <c r="BN36" i="1"/>
  <c r="BJ36" i="1" s="1"/>
  <c r="BF36" i="1" s="1"/>
  <c r="AZ36" i="1"/>
  <c r="AY36" i="1"/>
  <c r="H19" i="1"/>
  <c r="H24" i="1" l="1"/>
  <c r="H33" i="1" l="1"/>
  <c r="H34" i="1"/>
  <c r="H31" i="1"/>
  <c r="H32" i="1"/>
  <c r="G21" i="1" l="1"/>
  <c r="G22" i="1"/>
  <c r="G25" i="1"/>
  <c r="G26" i="1"/>
  <c r="G27" i="1"/>
  <c r="G29" i="1"/>
  <c r="AT29" i="1"/>
  <c r="AS29" i="1"/>
  <c r="AT28" i="1"/>
  <c r="AS28" i="1"/>
  <c r="H28" i="1"/>
  <c r="AT27" i="1"/>
  <c r="AS27" i="1"/>
  <c r="AT26" i="1"/>
  <c r="AS26" i="1"/>
  <c r="AT25" i="1"/>
  <c r="AS25" i="1"/>
  <c r="AT24" i="1"/>
  <c r="AS24" i="1"/>
  <c r="AT23" i="1"/>
  <c r="AS23" i="1"/>
  <c r="H23" i="1"/>
  <c r="AT22" i="1"/>
  <c r="AS22" i="1"/>
  <c r="AT21" i="1"/>
  <c r="AS21" i="1"/>
  <c r="AT20" i="1"/>
  <c r="AS20" i="1"/>
  <c r="H20" i="1"/>
  <c r="AT19" i="1"/>
  <c r="AS19" i="1"/>
  <c r="AT18" i="1"/>
  <c r="AS18" i="1"/>
  <c r="H18" i="1"/>
  <c r="AT17" i="1"/>
  <c r="AS17" i="1"/>
  <c r="H17" i="1"/>
  <c r="AT16" i="1"/>
  <c r="AS16" i="1"/>
  <c r="AT15" i="1"/>
  <c r="AS15" i="1"/>
  <c r="H15" i="1"/>
  <c r="AT14" i="1"/>
  <c r="AS14" i="1"/>
  <c r="H14" i="1"/>
  <c r="AT13" i="1"/>
  <c r="AS13" i="1"/>
  <c r="AT12" i="1"/>
  <c r="AS12" i="1"/>
  <c r="AT10" i="1"/>
  <c r="AS10" i="1"/>
  <c r="H10" i="1"/>
  <c r="AT9" i="1"/>
  <c r="AS9" i="1"/>
  <c r="H9" i="1"/>
  <c r="AT8" i="1"/>
  <c r="AS8" i="1"/>
  <c r="D8" i="1"/>
  <c r="AT36" i="1" l="1"/>
  <c r="AS36" i="1"/>
  <c r="G36" i="1"/>
  <c r="H36" i="1" s="1"/>
  <c r="H22" i="1"/>
  <c r="H27" i="1"/>
  <c r="H13" i="1"/>
  <c r="H29" i="1"/>
  <c r="H16" i="1"/>
  <c r="H26" i="1"/>
  <c r="H12" i="1"/>
  <c r="H25" i="1"/>
  <c r="H11" i="1"/>
  <c r="H21" i="1"/>
  <c r="H8" i="1"/>
</calcChain>
</file>

<file path=xl/sharedStrings.xml><?xml version="1.0" encoding="utf-8"?>
<sst xmlns="http://schemas.openxmlformats.org/spreadsheetml/2006/main" count="153" uniqueCount="65">
  <si>
    <t xml:space="preserve"> </t>
  </si>
  <si>
    <t xml:space="preserve">                             </t>
  </si>
  <si>
    <t>(Amount in lacs)</t>
  </si>
  <si>
    <t>S.No.</t>
  </si>
  <si>
    <t>Name of Bank</t>
  </si>
  <si>
    <t>Total No. of branches in PUNJAB State</t>
  </si>
  <si>
    <t>Targets of Number of Cases</t>
  </si>
  <si>
    <t xml:space="preserve">Total Cases   March 2019                                                                             </t>
  </si>
  <si>
    <t xml:space="preserve"> SC / ST  </t>
  </si>
  <si>
    <t xml:space="preserve">Women </t>
  </si>
  <si>
    <t>A/C's</t>
  </si>
  <si>
    <t>Amt.</t>
  </si>
  <si>
    <t>No.of A/cs</t>
  </si>
  <si>
    <t>Amount</t>
  </si>
  <si>
    <t>UCO BANK</t>
  </si>
  <si>
    <t>TOTAL</t>
  </si>
  <si>
    <t>Number of branches which have given loan under 'Stand up India' to SC / ST and Women during the year  june 19</t>
  </si>
  <si>
    <t>Number of branches which have given loan under 'Stand up India' to SC / ST and Women during the year  sept 19</t>
  </si>
  <si>
    <t xml:space="preserve">Number of branches which have given loan under 'Stand up India' to SC / ST and Women during the year  </t>
  </si>
  <si>
    <t>Loans Sanctioned during the quarter september 2018</t>
  </si>
  <si>
    <t>Out of Col. (4) Total Disbursement june 19</t>
  </si>
  <si>
    <t>Out of Col. (4) Total Disbursement sept 19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</si>
  <si>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</si>
  <si>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</si>
  <si>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</si>
  <si>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</si>
  <si>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</si>
  <si>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</si>
  <si>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</si>
  <si>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</si>
  <si>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SLBC PUNJAB</t>
  </si>
  <si>
    <t>PUNJAB &amp; SIND BANK</t>
  </si>
  <si>
    <t>BANK OF INDIA</t>
  </si>
  <si>
    <t>BANK OF MAHARASHTRA</t>
  </si>
  <si>
    <t>IDBI BANK</t>
  </si>
  <si>
    <t>J&amp;K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</si>
  <si>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</si>
  <si>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</si>
  <si>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</si>
  <si>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</si>
  <si>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</si>
  <si>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</si>
  <si>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</si>
  <si>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</si>
  <si>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AU SMALL FINANCE BANK</t>
  </si>
  <si>
    <t>JANA SMALL FINANCE BANK</t>
  </si>
  <si>
    <t>PUNJAB GRAMIN BANK</t>
  </si>
  <si>
    <t>% age of branches participated</t>
  </si>
  <si>
    <t>Out of Col. (5) Total Disbursement</t>
  </si>
  <si>
    <t xml:space="preserve">Loans Sanctioned during the quarter June 2019 (01.04.2020 to 30.06.2019)                                                                            </t>
  </si>
  <si>
    <t>Total Loans sanctioned During the Year (01.04.2020 to 30.06.2020)</t>
  </si>
  <si>
    <t xml:space="preserve">Cumulative Loans Sanctioned since inception of the scheme </t>
  </si>
  <si>
    <t>NPA out of Column (9)</t>
  </si>
  <si>
    <t>UJJIVAN SMALL FIN. BANK</t>
  </si>
  <si>
    <t>Loans Sanctioned during the Quarter 2020-21 (01.07.2020 to 30.09.2020)</t>
  </si>
  <si>
    <t>SLBC Punjab</t>
  </si>
  <si>
    <t>Loans Sanctioned during the Quarter 2021-22 (01.04.2021 to 30.06.2021)</t>
  </si>
  <si>
    <t>Total Loans sanctioned During the Year (01.04.2021 to 30.06.2021)</t>
  </si>
  <si>
    <t>RBL Bank</t>
  </si>
  <si>
    <t>Total Loans sanctioned During the Year (01.04.2021 to 30.09.2021)</t>
  </si>
  <si>
    <t>Outstanding as on 30.09.2021</t>
  </si>
  <si>
    <t>Loans Sanctioned during the Quarter 2021-22 (01.07.2021 to 30.09.2021)</t>
  </si>
  <si>
    <t>Bank-wise Progress of Stand up India Programme as on 30.09.2021</t>
  </si>
  <si>
    <t>CAPITAL SMALL FINANCE BANK</t>
  </si>
  <si>
    <r>
      <t xml:space="preserve">       </t>
    </r>
    <r>
      <rPr>
        <b/>
        <sz val="16"/>
        <color theme="1"/>
        <rFont val="Tahoma"/>
        <family val="2"/>
      </rPr>
      <t>Annexure-19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</si>
</sst>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Tahoma"/>
      <family val="2"/>
    </font>
    <font>
      <sz val="11"/>
      <name val="Calibri"/>
      <family val="2"/>
      <scheme val="minor"/>
    </font>
    <font>
      <sz val="12"/>
      <name val="Helv"/>
    </font>
    <font>
      <b/>
      <sz val="11"/>
      <name val="Calibri"/>
      <family val="2"/>
      <scheme val="minor"/>
    </font>
    <font>
      <b/>
      <sz val="19"/>
      <name val="Calibri"/>
      <family val="2"/>
      <scheme val="minor"/>
    </font>
    <font>
      <b/>
      <sz val="17"/>
      <color theme="1"/>
      <name val="Tahoma"/>
      <family val="2"/>
    </font>
    <font>
      <b/>
      <sz val="22"/>
      <color theme="1"/>
      <name val="Tahoma"/>
      <family val="2"/>
    </font>
    <font>
      <b/>
      <sz val="15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b/>
      <sz val="25"/>
      <color theme="1"/>
      <name val="Tahoma"/>
      <family val="2"/>
    </font>
    <font>
      <b/>
      <sz val="19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3"/>
      <color theme="1"/>
      <name val="Tahoma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1">
    <xf numFmtId="0" fontId="0" fillId="0" borderId="0"/>
    <xf numFmtId="0" fontId="4" fillId="0" borderId="0"/>
    <xf numFmtId="0" fontId="19" fillId="0" borderId="0"/>
    <xf numFmtId="44" fontId="18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 applyNumberFormat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23" fillId="0" borderId="0"/>
  </cellStyleXfs>
  <cellXfs count="187">
    <xf numFmtId="0" fontId="0" fillId="0" borderId="0" xfId="0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Border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/>
    <xf numFmtId="0" fontId="1" fillId="0" borderId="0" xfId="0" applyFont="1" applyFill="1"/>
    <xf numFmtId="1" fontId="8" fillId="0" borderId="21" xfId="0" applyNumberFormat="1" applyFont="1" applyFill="1" applyBorder="1" applyAlignment="1">
      <alignment horizontal="center" vertical="top"/>
    </xf>
    <xf numFmtId="1" fontId="8" fillId="0" borderId="7" xfId="0" applyNumberFormat="1" applyFont="1" applyFill="1" applyBorder="1" applyAlignment="1">
      <alignment horizontal="center" vertical="top"/>
    </xf>
    <xf numFmtId="0" fontId="9" fillId="0" borderId="46" xfId="0" applyFont="1" applyFill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center" vertical="top" wrapText="1"/>
    </xf>
    <xf numFmtId="1" fontId="8" fillId="0" borderId="7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10" fillId="0" borderId="26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top" wrapText="1"/>
    </xf>
    <xf numFmtId="0" fontId="9" fillId="0" borderId="48" xfId="0" applyFont="1" applyFill="1" applyBorder="1" applyAlignment="1">
      <alignment horizontal="center" vertical="top" wrapText="1"/>
    </xf>
    <xf numFmtId="0" fontId="9" fillId="0" borderId="49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vertical="top"/>
    </xf>
    <xf numFmtId="2" fontId="8" fillId="0" borderId="7" xfId="0" applyNumberFormat="1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center" vertical="top"/>
    </xf>
    <xf numFmtId="1" fontId="8" fillId="0" borderId="46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1" fontId="16" fillId="0" borderId="0" xfId="0" applyNumberFormat="1" applyFont="1" applyFill="1"/>
    <xf numFmtId="0" fontId="16" fillId="0" borderId="0" xfId="0" applyFont="1" applyFill="1"/>
    <xf numFmtId="0" fontId="17" fillId="0" borderId="0" xfId="0" applyFont="1" applyFill="1"/>
    <xf numFmtId="0" fontId="0" fillId="0" borderId="0" xfId="0" applyFont="1" applyFill="1" applyBorder="1"/>
    <xf numFmtId="0" fontId="9" fillId="0" borderId="3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1" fontId="8" fillId="0" borderId="15" xfId="0" applyNumberFormat="1" applyFont="1" applyFill="1" applyBorder="1" applyAlignment="1">
      <alignment horizontal="center" vertical="top" wrapText="1"/>
    </xf>
    <xf numFmtId="1" fontId="8" fillId="0" borderId="16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/>
    </xf>
    <xf numFmtId="0" fontId="7" fillId="0" borderId="30" xfId="1" applyFont="1" applyFill="1" applyBorder="1" applyAlignment="1">
      <alignment vertical="top"/>
    </xf>
    <xf numFmtId="0" fontId="8" fillId="0" borderId="54" xfId="0" applyFont="1" applyFill="1" applyBorder="1" applyAlignment="1">
      <alignment horizontal="center" vertical="top"/>
    </xf>
    <xf numFmtId="1" fontId="8" fillId="0" borderId="6" xfId="0" applyNumberFormat="1" applyFont="1" applyFill="1" applyBorder="1" applyAlignment="1">
      <alignment horizontal="center" vertical="top"/>
    </xf>
    <xf numFmtId="1" fontId="8" fillId="0" borderId="5" xfId="0" applyNumberFormat="1" applyFont="1" applyFill="1" applyBorder="1" applyAlignment="1">
      <alignment horizontal="center" vertical="top"/>
    </xf>
    <xf numFmtId="1" fontId="8" fillId="0" borderId="4" xfId="0" applyNumberFormat="1" applyFont="1" applyFill="1" applyBorder="1" applyAlignment="1">
      <alignment horizontal="center" vertical="top"/>
    </xf>
    <xf numFmtId="1" fontId="8" fillId="0" borderId="9" xfId="0" applyNumberFormat="1" applyFont="1" applyFill="1" applyBorder="1" applyAlignment="1">
      <alignment horizontal="center" vertical="top"/>
    </xf>
    <xf numFmtId="2" fontId="8" fillId="0" borderId="9" xfId="0" applyNumberFormat="1" applyFont="1" applyFill="1" applyBorder="1" applyAlignment="1">
      <alignment horizontal="center" vertical="top"/>
    </xf>
    <xf numFmtId="1" fontId="8" fillId="0" borderId="31" xfId="0" applyNumberFormat="1" applyFont="1" applyFill="1" applyBorder="1" applyAlignment="1">
      <alignment horizontal="center" vertical="top" wrapText="1"/>
    </xf>
    <xf numFmtId="1" fontId="8" fillId="0" borderId="32" xfId="0" applyNumberFormat="1" applyFont="1" applyFill="1" applyBorder="1" applyAlignment="1">
      <alignment horizontal="center" vertical="top" wrapText="1"/>
    </xf>
    <xf numFmtId="1" fontId="8" fillId="0" borderId="33" xfId="0" applyNumberFormat="1" applyFont="1" applyFill="1" applyBorder="1" applyAlignment="1">
      <alignment horizontal="center" vertical="top" wrapText="1"/>
    </xf>
    <xf numFmtId="1" fontId="8" fillId="0" borderId="29" xfId="0" applyNumberFormat="1" applyFont="1" applyFill="1" applyBorder="1" applyAlignment="1">
      <alignment horizontal="center" vertical="top" wrapText="1"/>
    </xf>
    <xf numFmtId="1" fontId="8" fillId="0" borderId="19" xfId="0" applyNumberFormat="1" applyFont="1" applyFill="1" applyBorder="1" applyAlignment="1">
      <alignment horizontal="center" vertical="top" wrapText="1"/>
    </xf>
    <xf numFmtId="1" fontId="8" fillId="0" borderId="20" xfId="0" applyNumberFormat="1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top" wrapText="1"/>
    </xf>
    <xf numFmtId="1" fontId="8" fillId="0" borderId="35" xfId="0" applyNumberFormat="1" applyFont="1" applyFill="1" applyBorder="1" applyAlignment="1">
      <alignment horizontal="center" vertical="top" wrapText="1"/>
    </xf>
    <xf numFmtId="1" fontId="8" fillId="0" borderId="39" xfId="0" applyNumberFormat="1" applyFont="1" applyFill="1" applyBorder="1" applyAlignment="1">
      <alignment horizontal="center" vertical="top" wrapText="1"/>
    </xf>
    <xf numFmtId="1" fontId="8" fillId="0" borderId="34" xfId="0" applyNumberFormat="1" applyFont="1" applyFill="1" applyBorder="1" applyAlignment="1">
      <alignment horizontal="center" vertical="top" wrapText="1"/>
    </xf>
    <xf numFmtId="1" fontId="8" fillId="0" borderId="43" xfId="0" applyNumberFormat="1" applyFont="1" applyFill="1" applyBorder="1" applyAlignment="1">
      <alignment horizontal="center" vertical="top" wrapText="1"/>
    </xf>
    <xf numFmtId="1" fontId="8" fillId="0" borderId="47" xfId="0" applyNumberFormat="1" applyFont="1" applyFill="1" applyBorder="1" applyAlignment="1">
      <alignment horizontal="center" vertical="top" wrapText="1"/>
    </xf>
    <xf numFmtId="1" fontId="8" fillId="0" borderId="36" xfId="0" applyNumberFormat="1" applyFont="1" applyFill="1" applyBorder="1" applyAlignment="1">
      <alignment horizontal="center" vertical="top" wrapText="1"/>
    </xf>
    <xf numFmtId="1" fontId="8" fillId="0" borderId="37" xfId="0" applyNumberFormat="1" applyFont="1" applyFill="1" applyBorder="1" applyAlignment="1">
      <alignment horizontal="center" vertical="top" wrapText="1"/>
    </xf>
    <xf numFmtId="1" fontId="8" fillId="0" borderId="38" xfId="0" applyNumberFormat="1" applyFont="1" applyFill="1" applyBorder="1" applyAlignment="1">
      <alignment horizontal="center" vertical="top" wrapText="1"/>
    </xf>
    <xf numFmtId="1" fontId="8" fillId="0" borderId="35" xfId="0" applyNumberFormat="1" applyFont="1" applyFill="1" applyBorder="1" applyAlignment="1">
      <alignment horizontal="center" vertical="top"/>
    </xf>
    <xf numFmtId="1" fontId="8" fillId="0" borderId="30" xfId="0" applyNumberFormat="1" applyFont="1" applyFill="1" applyBorder="1" applyAlignment="1">
      <alignment horizontal="center" vertical="top"/>
    </xf>
    <xf numFmtId="1" fontId="8" fillId="0" borderId="34" xfId="0" applyNumberFormat="1" applyFont="1" applyFill="1" applyBorder="1" applyAlignment="1">
      <alignment horizontal="center" vertical="top"/>
    </xf>
    <xf numFmtId="1" fontId="8" fillId="0" borderId="37" xfId="0" applyNumberFormat="1" applyFont="1" applyFill="1" applyBorder="1" applyAlignment="1">
      <alignment horizontal="center" vertical="top"/>
    </xf>
    <xf numFmtId="1" fontId="8" fillId="0" borderId="36" xfId="0" applyNumberFormat="1" applyFont="1" applyFill="1" applyBorder="1" applyAlignment="1">
      <alignment horizontal="center" vertical="top"/>
    </xf>
    <xf numFmtId="1" fontId="8" fillId="0" borderId="52" xfId="0" applyNumberFormat="1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0" fontId="8" fillId="0" borderId="53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7" fillId="0" borderId="18" xfId="0" applyFont="1" applyFill="1" applyBorder="1" applyAlignment="1">
      <alignment horizontal="center" vertical="top"/>
    </xf>
    <xf numFmtId="0" fontId="7" fillId="0" borderId="40" xfId="1" applyFont="1" applyFill="1" applyBorder="1" applyAlignment="1">
      <alignment vertical="top"/>
    </xf>
    <xf numFmtId="1" fontId="8" fillId="0" borderId="18" xfId="0" applyNumberFormat="1" applyFont="1" applyFill="1" applyBorder="1" applyAlignment="1">
      <alignment horizontal="center" vertical="top"/>
    </xf>
    <xf numFmtId="1" fontId="8" fillId="0" borderId="55" xfId="0" applyNumberFormat="1" applyFont="1" applyFill="1" applyBorder="1" applyAlignment="1">
      <alignment horizontal="center" vertical="top"/>
    </xf>
    <xf numFmtId="1" fontId="8" fillId="0" borderId="40" xfId="0" applyNumberFormat="1" applyFont="1" applyFill="1" applyBorder="1" applyAlignment="1">
      <alignment horizontal="center" vertical="top"/>
    </xf>
    <xf numFmtId="1" fontId="8" fillId="0" borderId="41" xfId="0" applyNumberFormat="1" applyFont="1" applyFill="1" applyBorder="1" applyAlignment="1">
      <alignment horizontal="center" vertical="top"/>
    </xf>
    <xf numFmtId="1" fontId="8" fillId="0" borderId="19" xfId="0" applyNumberFormat="1" applyFont="1" applyFill="1" applyBorder="1" applyAlignment="1">
      <alignment horizontal="center" vertical="top"/>
    </xf>
    <xf numFmtId="1" fontId="8" fillId="0" borderId="20" xfId="0" applyNumberFormat="1" applyFont="1" applyFill="1" applyBorder="1" applyAlignment="1">
      <alignment horizontal="center" vertical="top"/>
    </xf>
    <xf numFmtId="1" fontId="8" fillId="0" borderId="45" xfId="0" applyNumberFormat="1" applyFont="1" applyFill="1" applyBorder="1" applyAlignment="1">
      <alignment horizontal="center" vertical="top" wrapText="1"/>
    </xf>
    <xf numFmtId="1" fontId="8" fillId="0" borderId="42" xfId="0" applyNumberFormat="1" applyFont="1" applyFill="1" applyBorder="1" applyAlignment="1">
      <alignment horizontal="center" vertical="top" wrapText="1"/>
    </xf>
    <xf numFmtId="1" fontId="8" fillId="0" borderId="50" xfId="0" applyNumberFormat="1" applyFont="1" applyFill="1" applyBorder="1" applyAlignment="1">
      <alignment horizontal="center" vertical="top" wrapText="1"/>
    </xf>
    <xf numFmtId="1" fontId="8" fillId="0" borderId="44" xfId="0" applyNumberFormat="1" applyFont="1" applyFill="1" applyBorder="1" applyAlignment="1">
      <alignment horizontal="center" vertical="top" wrapText="1"/>
    </xf>
    <xf numFmtId="1" fontId="8" fillId="0" borderId="50" xfId="0" applyNumberFormat="1" applyFont="1" applyFill="1" applyBorder="1" applyAlignment="1">
      <alignment horizontal="center" vertical="top"/>
    </xf>
    <xf numFmtId="1" fontId="8" fillId="0" borderId="44" xfId="0" applyNumberFormat="1" applyFont="1" applyFill="1" applyBorder="1" applyAlignment="1">
      <alignment horizontal="center" vertical="top"/>
    </xf>
    <xf numFmtId="1" fontId="8" fillId="0" borderId="41" xfId="0" applyNumberFormat="1" applyFont="1" applyFill="1" applyBorder="1" applyAlignment="1">
      <alignment horizontal="center" vertical="top" wrapText="1"/>
    </xf>
    <xf numFmtId="1" fontId="8" fillId="0" borderId="45" xfId="0" applyNumberFormat="1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/>
    <xf numFmtId="0" fontId="0" fillId="0" borderId="0" xfId="0" applyFont="1" applyFill="1"/>
    <xf numFmtId="1" fontId="8" fillId="0" borderId="54" xfId="0" applyNumberFormat="1" applyFont="1" applyFill="1" applyBorder="1" applyAlignment="1">
      <alignment horizontal="center" vertical="top"/>
    </xf>
    <xf numFmtId="0" fontId="8" fillId="0" borderId="50" xfId="0" applyFont="1" applyFill="1" applyBorder="1" applyAlignment="1">
      <alignment horizontal="center" vertical="top" wrapText="1"/>
    </xf>
    <xf numFmtId="0" fontId="8" fillId="0" borderId="58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57" xfId="1" applyFont="1" applyFill="1" applyBorder="1" applyAlignment="1">
      <alignment vertical="top"/>
    </xf>
    <xf numFmtId="1" fontId="8" fillId="0" borderId="59" xfId="0" applyNumberFormat="1" applyFont="1" applyFill="1" applyBorder="1" applyAlignment="1">
      <alignment horizontal="center" vertical="top"/>
    </xf>
    <xf numFmtId="1" fontId="8" fillId="0" borderId="60" xfId="0" applyNumberFormat="1" applyFont="1" applyFill="1" applyBorder="1" applyAlignment="1">
      <alignment horizontal="center" vertical="top"/>
    </xf>
    <xf numFmtId="1" fontId="8" fillId="0" borderId="57" xfId="0" applyNumberFormat="1" applyFont="1" applyFill="1" applyBorder="1" applyAlignment="1">
      <alignment horizontal="center" vertical="top"/>
    </xf>
    <xf numFmtId="2" fontId="8" fillId="0" borderId="8" xfId="0" applyNumberFormat="1" applyFont="1" applyFill="1" applyBorder="1" applyAlignment="1">
      <alignment horizontal="center" vertical="top"/>
    </xf>
    <xf numFmtId="1" fontId="8" fillId="0" borderId="61" xfId="0" applyNumberFormat="1" applyFont="1" applyFill="1" applyBorder="1" applyAlignment="1">
      <alignment horizontal="center" vertical="top"/>
    </xf>
    <xf numFmtId="1" fontId="8" fillId="0" borderId="62" xfId="0" applyNumberFormat="1" applyFont="1" applyFill="1" applyBorder="1" applyAlignment="1">
      <alignment horizontal="center" vertical="top"/>
    </xf>
    <xf numFmtId="1" fontId="8" fillId="0" borderId="63" xfId="0" applyNumberFormat="1" applyFont="1" applyFill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center" vertical="top" wrapText="1"/>
    </xf>
    <xf numFmtId="1" fontId="8" fillId="0" borderId="64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1" fontId="8" fillId="0" borderId="65" xfId="0" applyNumberFormat="1" applyFont="1" applyFill="1" applyBorder="1" applyAlignment="1">
      <alignment horizontal="center" vertical="top" wrapText="1"/>
    </xf>
    <xf numFmtId="1" fontId="8" fillId="0" borderId="62" xfId="0" applyNumberFormat="1" applyFont="1" applyFill="1" applyBorder="1" applyAlignment="1">
      <alignment horizontal="center" vertical="top" wrapText="1"/>
    </xf>
    <xf numFmtId="1" fontId="8" fillId="0" borderId="56" xfId="0" applyNumberFormat="1" applyFont="1" applyFill="1" applyBorder="1" applyAlignment="1">
      <alignment horizontal="center" vertical="top" wrapText="1"/>
    </xf>
    <xf numFmtId="1" fontId="8" fillId="0" borderId="28" xfId="0" applyNumberFormat="1" applyFont="1" applyFill="1" applyBorder="1" applyAlignment="1">
      <alignment horizontal="center" vertical="top" wrapText="1"/>
    </xf>
    <xf numFmtId="1" fontId="8" fillId="0" borderId="69" xfId="0" applyNumberFormat="1" applyFont="1" applyFill="1" applyBorder="1" applyAlignment="1">
      <alignment horizontal="center" vertical="top"/>
    </xf>
    <xf numFmtId="1" fontId="8" fillId="0" borderId="70" xfId="0" applyNumberFormat="1" applyFont="1" applyFill="1" applyBorder="1" applyAlignment="1">
      <alignment horizontal="center" vertical="top"/>
    </xf>
    <xf numFmtId="1" fontId="8" fillId="0" borderId="66" xfId="0" applyNumberFormat="1" applyFont="1" applyFill="1" applyBorder="1" applyAlignment="1">
      <alignment horizontal="center" vertical="top"/>
    </xf>
    <xf numFmtId="1" fontId="8" fillId="0" borderId="16" xfId="0" applyNumberFormat="1" applyFont="1" applyFill="1" applyBorder="1" applyAlignment="1">
      <alignment horizontal="center" vertical="top"/>
    </xf>
    <xf numFmtId="1" fontId="8" fillId="0" borderId="66" xfId="0" applyNumberFormat="1" applyFont="1" applyFill="1" applyBorder="1" applyAlignment="1">
      <alignment horizontal="center" vertical="top" wrapText="1"/>
    </xf>
    <xf numFmtId="1" fontId="8" fillId="0" borderId="67" xfId="0" applyNumberFormat="1" applyFont="1" applyFill="1" applyBorder="1" applyAlignment="1">
      <alignment horizontal="center" vertical="top" wrapText="1"/>
    </xf>
    <xf numFmtId="1" fontId="8" fillId="0" borderId="69" xfId="0" applyNumberFormat="1" applyFont="1" applyFill="1" applyBorder="1" applyAlignment="1">
      <alignment horizontal="center" vertical="top" wrapText="1"/>
    </xf>
    <xf numFmtId="1" fontId="8" fillId="0" borderId="71" xfId="0" applyNumberFormat="1" applyFont="1" applyFill="1" applyBorder="1" applyAlignment="1">
      <alignment horizontal="center" vertical="top" wrapText="1"/>
    </xf>
    <xf numFmtId="1" fontId="8" fillId="0" borderId="70" xfId="0" applyNumberFormat="1" applyFont="1" applyFill="1" applyBorder="1" applyAlignment="1">
      <alignment horizontal="center" vertical="top" wrapText="1"/>
    </xf>
    <xf numFmtId="1" fontId="8" fillId="0" borderId="14" xfId="0" applyNumberFormat="1" applyFont="1" applyFill="1" applyBorder="1" applyAlignment="1">
      <alignment horizontal="center" vertical="top"/>
    </xf>
    <xf numFmtId="0" fontId="6" fillId="0" borderId="0" xfId="0" applyFont="1" applyFill="1"/>
    <xf numFmtId="0" fontId="10" fillId="0" borderId="1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right" vertical="top"/>
    </xf>
    <xf numFmtId="0" fontId="10" fillId="0" borderId="2" xfId="0" applyFont="1" applyFill="1" applyBorder="1" applyAlignment="1">
      <alignment horizontal="right" vertical="top"/>
    </xf>
    <xf numFmtId="0" fontId="10" fillId="0" borderId="3" xfId="0" applyFont="1" applyFill="1" applyBorder="1" applyAlignment="1">
      <alignment horizontal="right" vertical="top"/>
    </xf>
    <xf numFmtId="0" fontId="10" fillId="0" borderId="8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</cellXfs>
  <cellStyles count="111">
    <cellStyle name="Currency 2" xfId="3"/>
    <cellStyle name="Excel Built-in Normal" xfId="4"/>
    <cellStyle name="Excel Built-in Normal 1" xfId="5"/>
    <cellStyle name="Excel Built-in Normal 1 2" xfId="6"/>
    <cellStyle name="Excel Built-in Normal 10" xfId="7"/>
    <cellStyle name="Excel Built-in Normal 11" xfId="8"/>
    <cellStyle name="Excel Built-in Normal 12" xfId="9"/>
    <cellStyle name="Excel Built-in Normal 13" xfId="10"/>
    <cellStyle name="Excel Built-in Normal 14" xfId="11"/>
    <cellStyle name="Excel Built-in Normal 15" xfId="12"/>
    <cellStyle name="Excel Built-in Normal 16" xfId="13"/>
    <cellStyle name="Excel Built-in Normal 17" xfId="14"/>
    <cellStyle name="Excel Built-in Normal 18" xfId="15"/>
    <cellStyle name="Excel Built-in Normal 19" xfId="16"/>
    <cellStyle name="Excel Built-in Normal 2" xfId="17"/>
    <cellStyle name="Excel Built-in Normal 20" xfId="18"/>
    <cellStyle name="Excel Built-in Normal 21" xfId="19"/>
    <cellStyle name="Excel Built-in Normal 22" xfId="20"/>
    <cellStyle name="Excel Built-in Normal 23" xfId="21"/>
    <cellStyle name="Excel Built-in Normal 24" xfId="22"/>
    <cellStyle name="Excel Built-in Normal 3" xfId="23"/>
    <cellStyle name="Excel Built-in Normal 4" xfId="24"/>
    <cellStyle name="Excel Built-in Normal 5" xfId="25"/>
    <cellStyle name="Excel Built-in Normal 6" xfId="26"/>
    <cellStyle name="Excel Built-in Normal 7" xfId="27"/>
    <cellStyle name="Excel Built-in Normal 8" xfId="28"/>
    <cellStyle name="Excel Built-in Normal 9" xfId="29"/>
    <cellStyle name="Normal" xfId="0" builtinId="0"/>
    <cellStyle name="Normal 10" xfId="30"/>
    <cellStyle name="Normal 10 2" xfId="31"/>
    <cellStyle name="Normal 11" xfId="32"/>
    <cellStyle name="Normal 11 5 2" xfId="33"/>
    <cellStyle name="Normal 12" xfId="34"/>
    <cellStyle name="Normal 13" xfId="35"/>
    <cellStyle name="Normal 14" xfId="36"/>
    <cellStyle name="Normal 15" xfId="37"/>
    <cellStyle name="Normal 16" xfId="38"/>
    <cellStyle name="Normal 17" xfId="39"/>
    <cellStyle name="Normal 18" xfId="40"/>
    <cellStyle name="Normal 19" xfId="41"/>
    <cellStyle name="Normal 2" xfId="1"/>
    <cellStyle name="Normal 2 10" xfId="43"/>
    <cellStyle name="Normal 2 11" xfId="44"/>
    <cellStyle name="Normal 2 12" xfId="45"/>
    <cellStyle name="Normal 2 13" xfId="46"/>
    <cellStyle name="Normal 2 14" xfId="47"/>
    <cellStyle name="Normal 2 15" xfId="48"/>
    <cellStyle name="Normal 2 16" xfId="49"/>
    <cellStyle name="Normal 2 17" xfId="50"/>
    <cellStyle name="Normal 2 18" xfId="51"/>
    <cellStyle name="Normal 2 19" xfId="52"/>
    <cellStyle name="Normal 2 2" xfId="53"/>
    <cellStyle name="Normal 2 20" xfId="54"/>
    <cellStyle name="Normal 2 21" xfId="55"/>
    <cellStyle name="Normal 2 22" xfId="56"/>
    <cellStyle name="Normal 2 23" xfId="57"/>
    <cellStyle name="Normal 2 24" xfId="58"/>
    <cellStyle name="Normal 2 25" xfId="42"/>
    <cellStyle name="Normal 2 3" xfId="59"/>
    <cellStyle name="Normal 2 3 2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28" xfId="75"/>
    <cellStyle name="Normal 29" xfId="76"/>
    <cellStyle name="Normal 3" xfId="77"/>
    <cellStyle name="Normal 3 10" xfId="78"/>
    <cellStyle name="Normal 3 11" xfId="79"/>
    <cellStyle name="Normal 3 12" xfId="80"/>
    <cellStyle name="Normal 3 13" xfId="81"/>
    <cellStyle name="Normal 3 14" xfId="82"/>
    <cellStyle name="Normal 3 15" xfId="83"/>
    <cellStyle name="Normal 3 16" xfId="84"/>
    <cellStyle name="Normal 3 17" xfId="85"/>
    <cellStyle name="Normal 3 18" xfId="86"/>
    <cellStyle name="Normal 3 19" xfId="87"/>
    <cellStyle name="Normal 3 2" xfId="88"/>
    <cellStyle name="Normal 3 20" xfId="89"/>
    <cellStyle name="Normal 3 21" xfId="90"/>
    <cellStyle name="Normal 3 22" xfId="91"/>
    <cellStyle name="Normal 3 23" xfId="92"/>
    <cellStyle name="Normal 3 24" xfId="93"/>
    <cellStyle name="Normal 3 3" xfId="94"/>
    <cellStyle name="Normal 3 4" xfId="95"/>
    <cellStyle name="Normal 3 5" xfId="96"/>
    <cellStyle name="Normal 3 6" xfId="97"/>
    <cellStyle name="Normal 3 7" xfId="98"/>
    <cellStyle name="Normal 3 8" xfId="99"/>
    <cellStyle name="Normal 3 9" xfId="100"/>
    <cellStyle name="Normal 30" xfId="101"/>
    <cellStyle name="Normal 31" xfId="102"/>
    <cellStyle name="Normal 32" xfId="2"/>
    <cellStyle name="Normal 4" xfId="103"/>
    <cellStyle name="Normal 5" xfId="104"/>
    <cellStyle name="Normal 6" xfId="105"/>
    <cellStyle name="Normal 6 2" xfId="106"/>
    <cellStyle name="Normal 7" xfId="107"/>
    <cellStyle name="Normal 8" xfId="108"/>
    <cellStyle name="Normal 9" xfId="109"/>
    <cellStyle name="TableStyleLight1" xfId="1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597"/>
  <sheetViews>
    <sheetView tabSelected="1" view="pageBreakPreview" topLeftCell="A7" zoomScale="55" zoomScaleSheetLayoutView="55" workbookViewId="0">
      <selection activeCell="G46" sqref="G46"/>
    </sheetView>
  </sheetViews>
  <sheetFormatPr defaultColWidth="9.109375" defaultRowHeight="14.4"/>
  <cols>
    <col min="1" max="1" width="7.6640625" style="5" customWidth="1"/>
    <col min="2" max="2" width="56.6640625" style="4" customWidth="1"/>
    <col min="3" max="3" width="17.88671875" style="6" customWidth="1"/>
    <col min="4" max="4" width="14.88671875" style="6" customWidth="1"/>
    <col min="5" max="6" width="23.44140625" style="6" hidden="1" customWidth="1"/>
    <col min="7" max="7" width="25.6640625" style="6" customWidth="1"/>
    <col min="8" max="8" width="19" style="6" customWidth="1"/>
    <col min="9" max="9" width="11" style="6" hidden="1" customWidth="1"/>
    <col min="10" max="10" width="10.5546875" style="6" hidden="1" customWidth="1"/>
    <col min="11" max="11" width="9.88671875" style="6" hidden="1" customWidth="1"/>
    <col min="12" max="12" width="23.5546875" style="6" hidden="1" customWidth="1"/>
    <col min="13" max="13" width="12" style="6" hidden="1" customWidth="1"/>
    <col min="14" max="14" width="13" style="6" hidden="1" customWidth="1"/>
    <col min="15" max="15" width="8.44140625" style="6" hidden="1" customWidth="1"/>
    <col min="16" max="16" width="20.6640625" style="6" hidden="1" customWidth="1"/>
    <col min="17" max="17" width="11.44140625" style="6" customWidth="1"/>
    <col min="18" max="18" width="15.88671875" style="6" customWidth="1"/>
    <col min="19" max="20" width="11.44140625" style="6" customWidth="1"/>
    <col min="21" max="36" width="13" style="6" hidden="1" customWidth="1"/>
    <col min="37" max="40" width="13" style="6" customWidth="1"/>
    <col min="41" max="44" width="13" style="6" hidden="1" customWidth="1"/>
    <col min="45" max="45" width="14.6640625" style="6" hidden="1" customWidth="1"/>
    <col min="46" max="46" width="13.88671875" style="6" hidden="1" customWidth="1"/>
    <col min="47" max="47" width="7.109375" style="6" hidden="1" customWidth="1"/>
    <col min="48" max="48" width="12.21875" style="6" hidden="1" customWidth="1"/>
    <col min="49" max="50" width="12.21875" style="6" customWidth="1"/>
    <col min="51" max="51" width="14.44140625" style="6" hidden="1" customWidth="1"/>
    <col min="52" max="52" width="16" style="6" hidden="1" customWidth="1"/>
    <col min="53" max="53" width="17.33203125" style="6" hidden="1" customWidth="1"/>
    <col min="54" max="54" width="15.33203125" style="6" hidden="1" customWidth="1"/>
    <col min="55" max="55" width="16.21875" style="4" hidden="1" customWidth="1"/>
    <col min="56" max="56" width="15.44140625" style="4" hidden="1" customWidth="1"/>
    <col min="57" max="60" width="15.44140625" style="4" customWidth="1"/>
    <col min="61" max="64" width="15.44140625" style="4" hidden="1" customWidth="1"/>
    <col min="65" max="65" width="14.88671875" style="8" hidden="1" customWidth="1"/>
    <col min="66" max="66" width="15.6640625" style="8" hidden="1" customWidth="1"/>
    <col min="67" max="67" width="16.88671875" style="8" hidden="1" customWidth="1"/>
    <col min="68" max="68" width="16.33203125" style="8" hidden="1" customWidth="1"/>
    <col min="69" max="69" width="15.6640625" style="4" customWidth="1"/>
    <col min="70" max="70" width="16.33203125" style="4" customWidth="1"/>
    <col min="71" max="71" width="14.44140625" style="3" customWidth="1"/>
    <col min="72" max="72" width="14.88671875" style="3" customWidth="1"/>
    <col min="73" max="76" width="9.109375" style="3"/>
    <col min="77" max="16384" width="9.109375" style="4"/>
  </cols>
  <sheetData>
    <row r="1" spans="1:76" ht="22.8" thickBot="1">
      <c r="A1" s="14"/>
      <c r="B1" s="15"/>
      <c r="C1" s="14"/>
      <c r="D1" s="14"/>
      <c r="E1" s="14"/>
      <c r="F1" s="14"/>
      <c r="G1" s="14"/>
      <c r="H1" s="14"/>
      <c r="I1" s="14" t="s">
        <v>0</v>
      </c>
      <c r="J1" s="16" t="s">
        <v>1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55" t="s">
        <v>64</v>
      </c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</row>
    <row r="2" spans="1:76" ht="42" customHeight="1" thickBot="1">
      <c r="A2" s="169" t="s">
        <v>62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1"/>
    </row>
    <row r="3" spans="1:76" ht="30" customHeight="1" thickBot="1">
      <c r="A3" s="172" t="s">
        <v>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4"/>
    </row>
    <row r="4" spans="1:76" ht="21.75" customHeight="1" thickBot="1">
      <c r="A4" s="175" t="s">
        <v>3</v>
      </c>
      <c r="B4" s="186" t="s">
        <v>4</v>
      </c>
      <c r="C4" s="17">
        <v>1</v>
      </c>
      <c r="D4" s="17">
        <v>2</v>
      </c>
      <c r="E4" s="42">
        <v>2</v>
      </c>
      <c r="F4" s="42"/>
      <c r="G4" s="18">
        <v>3</v>
      </c>
      <c r="H4" s="18">
        <v>4</v>
      </c>
      <c r="I4" s="135">
        <v>4</v>
      </c>
      <c r="J4" s="136"/>
      <c r="K4" s="136"/>
      <c r="L4" s="137"/>
      <c r="M4" s="40"/>
      <c r="N4" s="40"/>
      <c r="O4" s="40"/>
      <c r="P4" s="40"/>
      <c r="Q4" s="149"/>
      <c r="R4" s="149"/>
      <c r="S4" s="149"/>
      <c r="T4" s="134"/>
      <c r="U4" s="135">
        <v>5</v>
      </c>
      <c r="V4" s="136"/>
      <c r="W4" s="136"/>
      <c r="X4" s="137"/>
      <c r="Y4" s="135">
        <v>5</v>
      </c>
      <c r="Z4" s="136"/>
      <c r="AA4" s="136"/>
      <c r="AB4" s="137"/>
      <c r="AC4" s="40"/>
      <c r="AD4" s="40"/>
      <c r="AE4" s="40"/>
      <c r="AF4" s="40"/>
      <c r="AG4" s="40"/>
      <c r="AH4" s="40"/>
      <c r="AI4" s="40"/>
      <c r="AJ4" s="40"/>
      <c r="AK4" s="133">
        <v>6</v>
      </c>
      <c r="AL4" s="149"/>
      <c r="AM4" s="149"/>
      <c r="AN4" s="134"/>
      <c r="AO4" s="133">
        <v>6</v>
      </c>
      <c r="AP4" s="149"/>
      <c r="AQ4" s="149"/>
      <c r="AR4" s="134"/>
      <c r="AS4" s="40"/>
      <c r="AT4" s="40"/>
      <c r="AU4" s="40"/>
      <c r="AV4" s="40"/>
      <c r="AW4" s="133"/>
      <c r="AX4" s="134"/>
      <c r="AY4" s="149">
        <v>7</v>
      </c>
      <c r="AZ4" s="149"/>
      <c r="BA4" s="149">
        <v>8</v>
      </c>
      <c r="BB4" s="149"/>
      <c r="BC4" s="149"/>
      <c r="BD4" s="134"/>
      <c r="BE4" s="133"/>
      <c r="BF4" s="149"/>
      <c r="BG4" s="149"/>
      <c r="BH4" s="149"/>
      <c r="BI4" s="41"/>
      <c r="BJ4" s="41"/>
      <c r="BK4" s="41"/>
      <c r="BL4" s="41"/>
      <c r="BM4" s="149">
        <v>8</v>
      </c>
      <c r="BN4" s="149"/>
      <c r="BO4" s="149"/>
      <c r="BP4" s="134"/>
      <c r="BQ4" s="133">
        <v>9</v>
      </c>
      <c r="BR4" s="134"/>
      <c r="BS4" s="133">
        <v>10</v>
      </c>
      <c r="BT4" s="134"/>
    </row>
    <row r="5" spans="1:76" ht="60.75" customHeight="1" thickBot="1">
      <c r="A5" s="175"/>
      <c r="B5" s="186"/>
      <c r="C5" s="156" t="s">
        <v>5</v>
      </c>
      <c r="D5" s="156" t="s">
        <v>6</v>
      </c>
      <c r="E5" s="159" t="s">
        <v>16</v>
      </c>
      <c r="F5" s="160" t="s">
        <v>17</v>
      </c>
      <c r="G5" s="161" t="s">
        <v>18</v>
      </c>
      <c r="H5" s="161" t="s">
        <v>47</v>
      </c>
      <c r="I5" s="164" t="s">
        <v>49</v>
      </c>
      <c r="J5" s="165"/>
      <c r="K5" s="165"/>
      <c r="L5" s="165"/>
      <c r="M5" s="180" t="s">
        <v>19</v>
      </c>
      <c r="N5" s="180"/>
      <c r="O5" s="180"/>
      <c r="P5" s="180"/>
      <c r="Q5" s="183" t="s">
        <v>61</v>
      </c>
      <c r="R5" s="184"/>
      <c r="S5" s="184"/>
      <c r="T5" s="185"/>
      <c r="U5" s="177" t="s">
        <v>56</v>
      </c>
      <c r="V5" s="177"/>
      <c r="W5" s="177"/>
      <c r="X5" s="177"/>
      <c r="Y5" s="177" t="s">
        <v>54</v>
      </c>
      <c r="Z5" s="177"/>
      <c r="AA5" s="177"/>
      <c r="AB5" s="177"/>
      <c r="AC5" s="145" t="s">
        <v>20</v>
      </c>
      <c r="AD5" s="146"/>
      <c r="AE5" s="146"/>
      <c r="AF5" s="147"/>
      <c r="AG5" s="145" t="s">
        <v>21</v>
      </c>
      <c r="AH5" s="146"/>
      <c r="AI5" s="146"/>
      <c r="AJ5" s="147"/>
      <c r="AK5" s="145" t="s">
        <v>48</v>
      </c>
      <c r="AL5" s="146"/>
      <c r="AM5" s="146"/>
      <c r="AN5" s="147"/>
      <c r="AO5" s="145" t="s">
        <v>48</v>
      </c>
      <c r="AP5" s="146"/>
      <c r="AQ5" s="146"/>
      <c r="AR5" s="147"/>
      <c r="AS5" s="160" t="s">
        <v>7</v>
      </c>
      <c r="AT5" s="160"/>
      <c r="AU5" s="138" t="s">
        <v>50</v>
      </c>
      <c r="AV5" s="139"/>
      <c r="AW5" s="181" t="s">
        <v>59</v>
      </c>
      <c r="AX5" s="139"/>
      <c r="AY5" s="138" t="s">
        <v>57</v>
      </c>
      <c r="AZ5" s="139"/>
      <c r="BA5" s="152" t="s">
        <v>51</v>
      </c>
      <c r="BB5" s="153"/>
      <c r="BC5" s="153"/>
      <c r="BD5" s="153"/>
      <c r="BE5" s="152" t="s">
        <v>51</v>
      </c>
      <c r="BF5" s="153"/>
      <c r="BG5" s="153"/>
      <c r="BH5" s="154"/>
      <c r="BI5" s="152" t="s">
        <v>51</v>
      </c>
      <c r="BJ5" s="153"/>
      <c r="BK5" s="153"/>
      <c r="BL5" s="154"/>
      <c r="BM5" s="152" t="s">
        <v>51</v>
      </c>
      <c r="BN5" s="153"/>
      <c r="BO5" s="153"/>
      <c r="BP5" s="154"/>
      <c r="BQ5" s="138" t="s">
        <v>60</v>
      </c>
      <c r="BR5" s="139"/>
      <c r="BS5" s="178" t="s">
        <v>52</v>
      </c>
      <c r="BT5" s="159"/>
    </row>
    <row r="6" spans="1:76" ht="40.200000000000003" customHeight="1" thickBot="1">
      <c r="A6" s="175"/>
      <c r="B6" s="186"/>
      <c r="C6" s="157"/>
      <c r="D6" s="157"/>
      <c r="E6" s="159"/>
      <c r="F6" s="160"/>
      <c r="G6" s="162"/>
      <c r="H6" s="162"/>
      <c r="I6" s="166" t="s">
        <v>8</v>
      </c>
      <c r="J6" s="167"/>
      <c r="K6" s="167" t="s">
        <v>9</v>
      </c>
      <c r="L6" s="168"/>
      <c r="M6" s="166" t="s">
        <v>8</v>
      </c>
      <c r="N6" s="167"/>
      <c r="O6" s="167" t="s">
        <v>9</v>
      </c>
      <c r="P6" s="168"/>
      <c r="Q6" s="35" t="s">
        <v>8</v>
      </c>
      <c r="R6" s="35"/>
      <c r="S6" s="35" t="s">
        <v>9</v>
      </c>
      <c r="T6" s="35"/>
      <c r="U6" s="142" t="s">
        <v>8</v>
      </c>
      <c r="V6" s="143"/>
      <c r="W6" s="143" t="s">
        <v>9</v>
      </c>
      <c r="X6" s="148"/>
      <c r="Y6" s="142" t="s">
        <v>8</v>
      </c>
      <c r="Z6" s="143"/>
      <c r="AA6" s="143" t="s">
        <v>9</v>
      </c>
      <c r="AB6" s="148"/>
      <c r="AC6" s="142" t="s">
        <v>8</v>
      </c>
      <c r="AD6" s="143"/>
      <c r="AE6" s="143" t="s">
        <v>9</v>
      </c>
      <c r="AF6" s="144"/>
      <c r="AG6" s="142" t="s">
        <v>8</v>
      </c>
      <c r="AH6" s="143"/>
      <c r="AI6" s="143" t="s">
        <v>9</v>
      </c>
      <c r="AJ6" s="144"/>
      <c r="AK6" s="142" t="s">
        <v>8</v>
      </c>
      <c r="AL6" s="143"/>
      <c r="AM6" s="143" t="s">
        <v>9</v>
      </c>
      <c r="AN6" s="144"/>
      <c r="AO6" s="142" t="s">
        <v>8</v>
      </c>
      <c r="AP6" s="143"/>
      <c r="AQ6" s="143" t="s">
        <v>9</v>
      </c>
      <c r="AR6" s="144"/>
      <c r="AS6" s="150"/>
      <c r="AT6" s="150"/>
      <c r="AU6" s="140"/>
      <c r="AV6" s="141"/>
      <c r="AW6" s="182"/>
      <c r="AX6" s="151"/>
      <c r="AY6" s="140"/>
      <c r="AZ6" s="141"/>
      <c r="BA6" s="142" t="s">
        <v>8</v>
      </c>
      <c r="BB6" s="143"/>
      <c r="BC6" s="143" t="s">
        <v>9</v>
      </c>
      <c r="BD6" s="148"/>
      <c r="BE6" s="153" t="s">
        <v>8</v>
      </c>
      <c r="BF6" s="153"/>
      <c r="BG6" s="153" t="s">
        <v>9</v>
      </c>
      <c r="BH6" s="154"/>
      <c r="BI6" s="142" t="s">
        <v>8</v>
      </c>
      <c r="BJ6" s="143"/>
      <c r="BK6" s="143" t="s">
        <v>9</v>
      </c>
      <c r="BL6" s="144"/>
      <c r="BM6" s="142" t="s">
        <v>8</v>
      </c>
      <c r="BN6" s="143"/>
      <c r="BO6" s="143" t="s">
        <v>9</v>
      </c>
      <c r="BP6" s="144"/>
      <c r="BQ6" s="150"/>
      <c r="BR6" s="151"/>
      <c r="BS6" s="179"/>
      <c r="BT6" s="141"/>
    </row>
    <row r="7" spans="1:76" ht="57" customHeight="1" thickBot="1">
      <c r="A7" s="176"/>
      <c r="B7" s="136"/>
      <c r="C7" s="158"/>
      <c r="D7" s="158"/>
      <c r="E7" s="151"/>
      <c r="F7" s="150"/>
      <c r="G7" s="163"/>
      <c r="H7" s="163"/>
      <c r="I7" s="46" t="s">
        <v>10</v>
      </c>
      <c r="J7" s="19" t="s">
        <v>11</v>
      </c>
      <c r="K7" s="46" t="s">
        <v>10</v>
      </c>
      <c r="L7" s="19" t="s">
        <v>11</v>
      </c>
      <c r="M7" s="46" t="s">
        <v>10</v>
      </c>
      <c r="N7" s="19" t="s">
        <v>11</v>
      </c>
      <c r="O7" s="46" t="s">
        <v>10</v>
      </c>
      <c r="P7" s="19" t="s">
        <v>11</v>
      </c>
      <c r="Q7" s="36" t="s">
        <v>10</v>
      </c>
      <c r="R7" s="35" t="s">
        <v>11</v>
      </c>
      <c r="S7" s="35" t="s">
        <v>10</v>
      </c>
      <c r="T7" s="37" t="s">
        <v>11</v>
      </c>
      <c r="U7" s="43" t="s">
        <v>10</v>
      </c>
      <c r="V7" s="48" t="s">
        <v>11</v>
      </c>
      <c r="W7" s="43" t="s">
        <v>10</v>
      </c>
      <c r="X7" s="48" t="s">
        <v>11</v>
      </c>
      <c r="Y7" s="43" t="s">
        <v>10</v>
      </c>
      <c r="Z7" s="48" t="s">
        <v>11</v>
      </c>
      <c r="AA7" s="43" t="s">
        <v>10</v>
      </c>
      <c r="AB7" s="48" t="s">
        <v>11</v>
      </c>
      <c r="AC7" s="43" t="s">
        <v>10</v>
      </c>
      <c r="AD7" s="48" t="s">
        <v>11</v>
      </c>
      <c r="AE7" s="43" t="s">
        <v>10</v>
      </c>
      <c r="AF7" s="48" t="s">
        <v>11</v>
      </c>
      <c r="AG7" s="43" t="s">
        <v>10</v>
      </c>
      <c r="AH7" s="48" t="s">
        <v>11</v>
      </c>
      <c r="AI7" s="43" t="s">
        <v>10</v>
      </c>
      <c r="AJ7" s="48" t="s">
        <v>11</v>
      </c>
      <c r="AK7" s="20" t="s">
        <v>10</v>
      </c>
      <c r="AL7" s="21" t="s">
        <v>11</v>
      </c>
      <c r="AM7" s="20" t="s">
        <v>10</v>
      </c>
      <c r="AN7" s="21" t="s">
        <v>11</v>
      </c>
      <c r="AO7" s="20" t="s">
        <v>10</v>
      </c>
      <c r="AP7" s="21" t="s">
        <v>11</v>
      </c>
      <c r="AQ7" s="20" t="s">
        <v>10</v>
      </c>
      <c r="AR7" s="21" t="s">
        <v>11</v>
      </c>
      <c r="AS7" s="22" t="s">
        <v>12</v>
      </c>
      <c r="AT7" s="23" t="s">
        <v>13</v>
      </c>
      <c r="AU7" s="11" t="s">
        <v>10</v>
      </c>
      <c r="AV7" s="48" t="s">
        <v>11</v>
      </c>
      <c r="AW7" s="20" t="s">
        <v>10</v>
      </c>
      <c r="AX7" s="21" t="s">
        <v>11</v>
      </c>
      <c r="AY7" s="20" t="s">
        <v>10</v>
      </c>
      <c r="AZ7" s="21" t="s">
        <v>11</v>
      </c>
      <c r="BA7" s="20" t="s">
        <v>10</v>
      </c>
      <c r="BB7" s="21" t="s">
        <v>11</v>
      </c>
      <c r="BC7" s="20" t="s">
        <v>10</v>
      </c>
      <c r="BD7" s="23" t="s">
        <v>11</v>
      </c>
      <c r="BE7" s="45" t="s">
        <v>10</v>
      </c>
      <c r="BF7" s="45" t="s">
        <v>11</v>
      </c>
      <c r="BG7" s="45" t="s">
        <v>10</v>
      </c>
      <c r="BH7" s="45" t="s">
        <v>11</v>
      </c>
      <c r="BI7" s="20" t="s">
        <v>10</v>
      </c>
      <c r="BJ7" s="34" t="s">
        <v>11</v>
      </c>
      <c r="BK7" s="22" t="s">
        <v>10</v>
      </c>
      <c r="BL7" s="21" t="s">
        <v>11</v>
      </c>
      <c r="BM7" s="43" t="s">
        <v>10</v>
      </c>
      <c r="BN7" s="44" t="s">
        <v>11</v>
      </c>
      <c r="BO7" s="11" t="s">
        <v>10</v>
      </c>
      <c r="BP7" s="48" t="s">
        <v>11</v>
      </c>
      <c r="BQ7" s="43" t="s">
        <v>10</v>
      </c>
      <c r="BR7" s="47" t="s">
        <v>11</v>
      </c>
      <c r="BS7" s="43" t="s">
        <v>10</v>
      </c>
      <c r="BT7" s="48" t="s">
        <v>11</v>
      </c>
    </row>
    <row r="8" spans="1:76" s="8" customFormat="1" ht="40.200000000000003" customHeight="1" thickBot="1">
      <c r="A8" s="49">
        <v>1</v>
      </c>
      <c r="B8" s="50" t="s">
        <v>22</v>
      </c>
      <c r="C8" s="51">
        <v>978</v>
      </c>
      <c r="D8" s="52">
        <f t="shared" ref="D8:D36" si="0">C8*2</f>
        <v>1956</v>
      </c>
      <c r="E8" s="53">
        <v>81</v>
      </c>
      <c r="F8" s="54">
        <v>68</v>
      </c>
      <c r="G8" s="55">
        <v>4</v>
      </c>
      <c r="H8" s="56">
        <f>G8/D8*100</f>
        <v>0.20449897750511251</v>
      </c>
      <c r="I8" s="57">
        <v>5</v>
      </c>
      <c r="J8" s="58">
        <v>64</v>
      </c>
      <c r="K8" s="59">
        <v>49</v>
      </c>
      <c r="L8" s="60">
        <v>1111</v>
      </c>
      <c r="M8" s="61">
        <v>9</v>
      </c>
      <c r="N8" s="61">
        <v>164</v>
      </c>
      <c r="O8" s="61">
        <v>59</v>
      </c>
      <c r="P8" s="62">
        <v>1326</v>
      </c>
      <c r="Q8" s="63">
        <v>0</v>
      </c>
      <c r="R8" s="63">
        <v>0</v>
      </c>
      <c r="S8" s="63">
        <v>1</v>
      </c>
      <c r="T8" s="63">
        <v>10.5</v>
      </c>
      <c r="U8" s="64">
        <v>0</v>
      </c>
      <c r="V8" s="64">
        <v>0</v>
      </c>
      <c r="W8" s="64">
        <v>1</v>
      </c>
      <c r="X8" s="65">
        <v>5.25</v>
      </c>
      <c r="Y8" s="66">
        <v>6</v>
      </c>
      <c r="Z8" s="64">
        <v>3.79</v>
      </c>
      <c r="AA8" s="64">
        <v>2</v>
      </c>
      <c r="AB8" s="65">
        <v>1.69</v>
      </c>
      <c r="AC8" s="67"/>
      <c r="AD8" s="67"/>
      <c r="AE8" s="67"/>
      <c r="AF8" s="67"/>
      <c r="AG8" s="67"/>
      <c r="AH8" s="67"/>
      <c r="AI8" s="67"/>
      <c r="AJ8" s="68"/>
      <c r="AK8" s="66">
        <v>0</v>
      </c>
      <c r="AL8" s="69">
        <v>0</v>
      </c>
      <c r="AM8" s="69">
        <v>1</v>
      </c>
      <c r="AN8" s="70">
        <v>11</v>
      </c>
      <c r="AO8" s="66">
        <v>4</v>
      </c>
      <c r="AP8" s="69">
        <v>86</v>
      </c>
      <c r="AQ8" s="69">
        <v>40</v>
      </c>
      <c r="AR8" s="70">
        <v>853</v>
      </c>
      <c r="AS8" s="64">
        <f t="shared" ref="AS8:AS29" si="1">I8+K8</f>
        <v>54</v>
      </c>
      <c r="AT8" s="71">
        <f t="shared" ref="AT8:AT29" si="2">J8+L8</f>
        <v>1175</v>
      </c>
      <c r="AU8" s="72">
        <v>52</v>
      </c>
      <c r="AV8" s="73">
        <v>1722</v>
      </c>
      <c r="AW8" s="74">
        <v>10</v>
      </c>
      <c r="AX8" s="75">
        <v>91</v>
      </c>
      <c r="AY8" s="72">
        <f>U8+W8</f>
        <v>1</v>
      </c>
      <c r="AZ8" s="76">
        <f>V8+X8</f>
        <v>5.25</v>
      </c>
      <c r="BA8" s="69">
        <v>202</v>
      </c>
      <c r="BB8" s="69">
        <v>4584</v>
      </c>
      <c r="BC8" s="69">
        <v>1086</v>
      </c>
      <c r="BD8" s="71">
        <v>19555</v>
      </c>
      <c r="BE8" s="66">
        <f>BI8+Q8</f>
        <v>250</v>
      </c>
      <c r="BF8" s="69">
        <f t="shared" ref="BF8:BH8" si="3">BJ8+R8</f>
        <v>5848</v>
      </c>
      <c r="BG8" s="69">
        <f t="shared" si="3"/>
        <v>1144</v>
      </c>
      <c r="BH8" s="70">
        <f t="shared" si="3"/>
        <v>20776.75</v>
      </c>
      <c r="BI8" s="72">
        <f>BM8+U8</f>
        <v>250</v>
      </c>
      <c r="BJ8" s="76">
        <f>BN8+V8</f>
        <v>5848</v>
      </c>
      <c r="BK8" s="76">
        <f>BO8+W8</f>
        <v>1143</v>
      </c>
      <c r="BL8" s="75">
        <f>BP8+X8</f>
        <v>20766.25</v>
      </c>
      <c r="BM8" s="64">
        <v>250</v>
      </c>
      <c r="BN8" s="67">
        <v>5848</v>
      </c>
      <c r="BO8" s="63">
        <v>1142</v>
      </c>
      <c r="BP8" s="77">
        <v>20761</v>
      </c>
      <c r="BQ8" s="78">
        <v>350</v>
      </c>
      <c r="BR8" s="79">
        <v>4697</v>
      </c>
      <c r="BS8" s="80">
        <v>82</v>
      </c>
      <c r="BT8" s="81">
        <v>1043</v>
      </c>
      <c r="BU8" s="82"/>
      <c r="BV8" s="82"/>
      <c r="BW8" s="82"/>
      <c r="BX8" s="82"/>
    </row>
    <row r="9" spans="1:76" s="8" customFormat="1" ht="40.200000000000003" customHeight="1" thickBot="1">
      <c r="A9" s="83">
        <v>2</v>
      </c>
      <c r="B9" s="84" t="s">
        <v>31</v>
      </c>
      <c r="C9" s="51">
        <v>635</v>
      </c>
      <c r="D9" s="85">
        <f t="shared" si="0"/>
        <v>1270</v>
      </c>
      <c r="E9" s="86">
        <v>6</v>
      </c>
      <c r="F9" s="87">
        <v>3</v>
      </c>
      <c r="G9" s="85">
        <v>0</v>
      </c>
      <c r="H9" s="56">
        <f t="shared" ref="H9:H36" si="4">G9/D9*100</f>
        <v>0</v>
      </c>
      <c r="I9" s="88">
        <v>1</v>
      </c>
      <c r="J9" s="89">
        <v>10</v>
      </c>
      <c r="K9" s="89">
        <v>5</v>
      </c>
      <c r="L9" s="89">
        <v>68</v>
      </c>
      <c r="M9" s="89">
        <v>0</v>
      </c>
      <c r="N9" s="89">
        <v>0</v>
      </c>
      <c r="O9" s="89">
        <v>3</v>
      </c>
      <c r="P9" s="90">
        <v>38.51</v>
      </c>
      <c r="Q9" s="89">
        <v>0</v>
      </c>
      <c r="R9" s="89">
        <v>0</v>
      </c>
      <c r="S9" s="89">
        <v>0</v>
      </c>
      <c r="T9" s="89">
        <v>0</v>
      </c>
      <c r="U9" s="67">
        <v>0</v>
      </c>
      <c r="V9" s="67">
        <v>0</v>
      </c>
      <c r="W9" s="67">
        <v>0</v>
      </c>
      <c r="X9" s="91">
        <v>0</v>
      </c>
      <c r="Y9" s="92">
        <v>0</v>
      </c>
      <c r="Z9" s="67">
        <v>0</v>
      </c>
      <c r="AA9" s="67">
        <v>0</v>
      </c>
      <c r="AB9" s="91">
        <v>0</v>
      </c>
      <c r="AC9" s="67"/>
      <c r="AD9" s="67"/>
      <c r="AE9" s="67"/>
      <c r="AF9" s="67"/>
      <c r="AG9" s="67"/>
      <c r="AH9" s="67"/>
      <c r="AI9" s="67"/>
      <c r="AJ9" s="68"/>
      <c r="AK9" s="93">
        <v>0</v>
      </c>
      <c r="AL9" s="61">
        <v>0</v>
      </c>
      <c r="AM9" s="61">
        <v>0</v>
      </c>
      <c r="AN9" s="94">
        <v>0</v>
      </c>
      <c r="AO9" s="93">
        <v>0</v>
      </c>
      <c r="AP9" s="61">
        <v>0</v>
      </c>
      <c r="AQ9" s="61">
        <v>0</v>
      </c>
      <c r="AR9" s="94">
        <v>0</v>
      </c>
      <c r="AS9" s="64">
        <f t="shared" si="1"/>
        <v>6</v>
      </c>
      <c r="AT9" s="71">
        <f t="shared" si="2"/>
        <v>78</v>
      </c>
      <c r="AU9" s="88">
        <v>3</v>
      </c>
      <c r="AV9" s="87">
        <v>150</v>
      </c>
      <c r="AW9" s="95">
        <f t="shared" ref="AW9:AW35" si="5">Q9+S9+AY9</f>
        <v>0</v>
      </c>
      <c r="AX9" s="96">
        <f t="shared" ref="AX9:AX35" si="6">R9+T9+AZ9</f>
        <v>0</v>
      </c>
      <c r="AY9" s="88">
        <f t="shared" ref="AY9:AY35" si="7">U9+W9</f>
        <v>0</v>
      </c>
      <c r="AZ9" s="89">
        <f t="shared" ref="AZ9:AZ35" si="8">V9+X9</f>
        <v>0</v>
      </c>
      <c r="BA9" s="61">
        <v>993</v>
      </c>
      <c r="BB9" s="61">
        <v>19220.21</v>
      </c>
      <c r="BC9" s="61">
        <v>999</v>
      </c>
      <c r="BD9" s="62">
        <v>19187</v>
      </c>
      <c r="BE9" s="93">
        <f t="shared" ref="BE9:BE36" si="9">BI9+Q9</f>
        <v>1001</v>
      </c>
      <c r="BF9" s="61">
        <f t="shared" ref="BF9:BF36" si="10">BJ9+R9</f>
        <v>19302</v>
      </c>
      <c r="BG9" s="61">
        <f t="shared" ref="BG9:BG36" si="11">BK9+S9</f>
        <v>1000</v>
      </c>
      <c r="BH9" s="94">
        <f t="shared" ref="BH9:BH36" si="12">BL9+T9</f>
        <v>19201</v>
      </c>
      <c r="BI9" s="88">
        <f t="shared" ref="BI9:BI36" si="13">BM9+U9</f>
        <v>1001</v>
      </c>
      <c r="BJ9" s="89">
        <f t="shared" ref="BJ9:BJ36" si="14">BN9+V9</f>
        <v>19302</v>
      </c>
      <c r="BK9" s="89">
        <f t="shared" ref="BK9:BK36" si="15">BO9+W9</f>
        <v>1000</v>
      </c>
      <c r="BL9" s="96">
        <f t="shared" ref="BL9:BL36" si="16">BP9+X9</f>
        <v>19201</v>
      </c>
      <c r="BM9" s="67">
        <v>1001</v>
      </c>
      <c r="BN9" s="67">
        <v>19302</v>
      </c>
      <c r="BO9" s="63">
        <v>1000</v>
      </c>
      <c r="BP9" s="77">
        <v>19201</v>
      </c>
      <c r="BQ9" s="93">
        <v>271</v>
      </c>
      <c r="BR9" s="94">
        <v>4062.2918016000003</v>
      </c>
      <c r="BS9" s="97">
        <v>3</v>
      </c>
      <c r="BT9" s="94">
        <v>51</v>
      </c>
      <c r="BU9" s="82"/>
      <c r="BV9" s="82"/>
      <c r="BW9" s="82"/>
      <c r="BX9" s="82"/>
    </row>
    <row r="10" spans="1:76" ht="40.200000000000003" customHeight="1" thickBot="1">
      <c r="A10" s="49">
        <v>3</v>
      </c>
      <c r="B10" s="84" t="s">
        <v>14</v>
      </c>
      <c r="C10" s="51">
        <v>167</v>
      </c>
      <c r="D10" s="85">
        <f t="shared" si="0"/>
        <v>334</v>
      </c>
      <c r="E10" s="86">
        <v>72</v>
      </c>
      <c r="F10" s="87">
        <v>27</v>
      </c>
      <c r="G10" s="85">
        <v>5</v>
      </c>
      <c r="H10" s="56">
        <f t="shared" si="4"/>
        <v>1.4970059880239521</v>
      </c>
      <c r="I10" s="88">
        <v>20</v>
      </c>
      <c r="J10" s="89">
        <v>313</v>
      </c>
      <c r="K10" s="89">
        <v>52</v>
      </c>
      <c r="L10" s="89">
        <v>858</v>
      </c>
      <c r="M10" s="89">
        <v>11</v>
      </c>
      <c r="N10" s="89">
        <v>192</v>
      </c>
      <c r="O10" s="89">
        <v>16</v>
      </c>
      <c r="P10" s="90">
        <v>217</v>
      </c>
      <c r="Q10" s="89">
        <v>1</v>
      </c>
      <c r="R10" s="89">
        <v>16</v>
      </c>
      <c r="S10" s="89">
        <v>1</v>
      </c>
      <c r="T10" s="89">
        <v>14</v>
      </c>
      <c r="U10" s="67">
        <v>1</v>
      </c>
      <c r="V10" s="67">
        <v>11</v>
      </c>
      <c r="W10" s="67">
        <v>1</v>
      </c>
      <c r="X10" s="91">
        <v>10</v>
      </c>
      <c r="Y10" s="92">
        <v>1</v>
      </c>
      <c r="Z10" s="67">
        <v>8</v>
      </c>
      <c r="AA10" s="67">
        <v>1</v>
      </c>
      <c r="AB10" s="91">
        <v>7</v>
      </c>
      <c r="AC10" s="67"/>
      <c r="AD10" s="67"/>
      <c r="AE10" s="67"/>
      <c r="AF10" s="67"/>
      <c r="AG10" s="67"/>
      <c r="AH10" s="67"/>
      <c r="AI10" s="67"/>
      <c r="AJ10" s="68"/>
      <c r="AK10" s="92">
        <v>1</v>
      </c>
      <c r="AL10" s="67">
        <v>11</v>
      </c>
      <c r="AM10" s="67">
        <v>1</v>
      </c>
      <c r="AN10" s="91">
        <v>10</v>
      </c>
      <c r="AO10" s="93">
        <v>4</v>
      </c>
      <c r="AP10" s="61">
        <v>42</v>
      </c>
      <c r="AQ10" s="61">
        <v>2</v>
      </c>
      <c r="AR10" s="94">
        <v>35</v>
      </c>
      <c r="AS10" s="64">
        <f t="shared" si="1"/>
        <v>72</v>
      </c>
      <c r="AT10" s="71">
        <f t="shared" si="2"/>
        <v>1171</v>
      </c>
      <c r="AU10" s="88">
        <v>4</v>
      </c>
      <c r="AV10" s="87">
        <v>67</v>
      </c>
      <c r="AW10" s="95">
        <v>5</v>
      </c>
      <c r="AX10" s="96">
        <v>85</v>
      </c>
      <c r="AY10" s="88">
        <f t="shared" si="7"/>
        <v>2</v>
      </c>
      <c r="AZ10" s="89">
        <f t="shared" si="8"/>
        <v>21</v>
      </c>
      <c r="BA10" s="61">
        <v>407</v>
      </c>
      <c r="BB10" s="61">
        <v>7696</v>
      </c>
      <c r="BC10" s="61">
        <v>411</v>
      </c>
      <c r="BD10" s="62">
        <v>7746</v>
      </c>
      <c r="BE10" s="93">
        <f t="shared" si="9"/>
        <v>421</v>
      </c>
      <c r="BF10" s="61">
        <f t="shared" si="10"/>
        <v>7892</v>
      </c>
      <c r="BG10" s="61">
        <f t="shared" si="11"/>
        <v>419</v>
      </c>
      <c r="BH10" s="94">
        <f t="shared" si="12"/>
        <v>7863</v>
      </c>
      <c r="BI10" s="88">
        <f t="shared" si="13"/>
        <v>420</v>
      </c>
      <c r="BJ10" s="89">
        <f t="shared" si="14"/>
        <v>7876</v>
      </c>
      <c r="BK10" s="89">
        <f t="shared" si="15"/>
        <v>418</v>
      </c>
      <c r="BL10" s="96">
        <f t="shared" si="16"/>
        <v>7849</v>
      </c>
      <c r="BM10" s="67">
        <v>419</v>
      </c>
      <c r="BN10" s="67">
        <v>7865</v>
      </c>
      <c r="BO10" s="63">
        <v>417</v>
      </c>
      <c r="BP10" s="77">
        <v>7839</v>
      </c>
      <c r="BQ10" s="93">
        <v>410</v>
      </c>
      <c r="BR10" s="94">
        <v>7735</v>
      </c>
      <c r="BS10" s="97">
        <v>0</v>
      </c>
      <c r="BT10" s="94">
        <v>0</v>
      </c>
    </row>
    <row r="11" spans="1:76" s="8" customFormat="1" ht="40.200000000000003" customHeight="1" thickBot="1">
      <c r="A11" s="83">
        <v>4</v>
      </c>
      <c r="B11" s="84" t="s">
        <v>23</v>
      </c>
      <c r="C11" s="51">
        <v>186</v>
      </c>
      <c r="D11" s="85">
        <f t="shared" si="0"/>
        <v>372</v>
      </c>
      <c r="E11" s="86">
        <v>65</v>
      </c>
      <c r="F11" s="87">
        <v>3</v>
      </c>
      <c r="G11" s="85">
        <v>0</v>
      </c>
      <c r="H11" s="56">
        <f t="shared" si="4"/>
        <v>0</v>
      </c>
      <c r="I11" s="88">
        <v>37</v>
      </c>
      <c r="J11" s="89">
        <v>694</v>
      </c>
      <c r="K11" s="89">
        <v>28</v>
      </c>
      <c r="L11" s="89">
        <v>424</v>
      </c>
      <c r="M11" s="89">
        <v>1</v>
      </c>
      <c r="N11" s="89">
        <v>40</v>
      </c>
      <c r="O11" s="89">
        <v>2</v>
      </c>
      <c r="P11" s="90">
        <v>25</v>
      </c>
      <c r="Q11" s="89">
        <v>0</v>
      </c>
      <c r="R11" s="89">
        <v>0</v>
      </c>
      <c r="S11" s="89">
        <v>0</v>
      </c>
      <c r="T11" s="89">
        <v>0</v>
      </c>
      <c r="U11" s="67">
        <v>0</v>
      </c>
      <c r="V11" s="67">
        <v>0</v>
      </c>
      <c r="W11" s="67">
        <v>0</v>
      </c>
      <c r="X11" s="91">
        <v>0</v>
      </c>
      <c r="Y11" s="92">
        <v>0</v>
      </c>
      <c r="Z11" s="67">
        <v>0</v>
      </c>
      <c r="AA11" s="67">
        <v>0</v>
      </c>
      <c r="AB11" s="91">
        <v>0</v>
      </c>
      <c r="AC11" s="67"/>
      <c r="AD11" s="67"/>
      <c r="AE11" s="67"/>
      <c r="AF11" s="67"/>
      <c r="AG11" s="67"/>
      <c r="AH11" s="67"/>
      <c r="AI11" s="67"/>
      <c r="AJ11" s="68"/>
      <c r="AK11" s="93">
        <v>0</v>
      </c>
      <c r="AL11" s="61">
        <v>0</v>
      </c>
      <c r="AM11" s="61">
        <v>0</v>
      </c>
      <c r="AN11" s="94">
        <v>0</v>
      </c>
      <c r="AO11" s="93">
        <v>0</v>
      </c>
      <c r="AP11" s="61">
        <v>0</v>
      </c>
      <c r="AQ11" s="61">
        <v>0</v>
      </c>
      <c r="AR11" s="94">
        <v>0</v>
      </c>
      <c r="AS11" s="64">
        <f t="shared" ref="AS11" si="17">I11+K11</f>
        <v>65</v>
      </c>
      <c r="AT11" s="71">
        <f t="shared" ref="AT11" si="18">J11+L11</f>
        <v>1118</v>
      </c>
      <c r="AU11" s="88">
        <v>0</v>
      </c>
      <c r="AV11" s="87">
        <v>0</v>
      </c>
      <c r="AW11" s="95">
        <f t="shared" si="5"/>
        <v>0</v>
      </c>
      <c r="AX11" s="96">
        <f t="shared" si="6"/>
        <v>0</v>
      </c>
      <c r="AY11" s="88">
        <f t="shared" si="7"/>
        <v>0</v>
      </c>
      <c r="AZ11" s="89">
        <f t="shared" si="8"/>
        <v>0</v>
      </c>
      <c r="BA11" s="61">
        <v>451</v>
      </c>
      <c r="BB11" s="61">
        <v>8133</v>
      </c>
      <c r="BC11" s="61">
        <v>516</v>
      </c>
      <c r="BD11" s="62">
        <v>9260</v>
      </c>
      <c r="BE11" s="93">
        <f t="shared" si="9"/>
        <v>465</v>
      </c>
      <c r="BF11" s="61">
        <f t="shared" si="10"/>
        <v>8284</v>
      </c>
      <c r="BG11" s="61">
        <f t="shared" si="11"/>
        <v>521</v>
      </c>
      <c r="BH11" s="94">
        <f t="shared" si="12"/>
        <v>9329</v>
      </c>
      <c r="BI11" s="88">
        <f t="shared" si="13"/>
        <v>465</v>
      </c>
      <c r="BJ11" s="89">
        <f t="shared" si="14"/>
        <v>8284</v>
      </c>
      <c r="BK11" s="89">
        <f t="shared" si="15"/>
        <v>521</v>
      </c>
      <c r="BL11" s="96">
        <f t="shared" si="16"/>
        <v>9329</v>
      </c>
      <c r="BM11" s="67">
        <v>465</v>
      </c>
      <c r="BN11" s="67">
        <v>8284</v>
      </c>
      <c r="BO11" s="63">
        <v>521</v>
      </c>
      <c r="BP11" s="77">
        <v>9329</v>
      </c>
      <c r="BQ11" s="93">
        <v>113</v>
      </c>
      <c r="BR11" s="94">
        <v>1624</v>
      </c>
      <c r="BS11" s="97">
        <v>12</v>
      </c>
      <c r="BT11" s="94">
        <v>151</v>
      </c>
      <c r="BU11" s="82"/>
      <c r="BV11" s="82"/>
      <c r="BW11" s="82"/>
      <c r="BX11" s="82"/>
    </row>
    <row r="12" spans="1:76" ht="40.200000000000003" customHeight="1" thickBot="1">
      <c r="A12" s="49">
        <v>5</v>
      </c>
      <c r="B12" s="84" t="s">
        <v>32</v>
      </c>
      <c r="C12" s="51">
        <v>156</v>
      </c>
      <c r="D12" s="85">
        <f t="shared" si="0"/>
        <v>312</v>
      </c>
      <c r="E12" s="86">
        <v>4</v>
      </c>
      <c r="F12" s="87">
        <v>1</v>
      </c>
      <c r="G12" s="85">
        <v>0</v>
      </c>
      <c r="H12" s="56">
        <f t="shared" si="4"/>
        <v>0</v>
      </c>
      <c r="I12" s="88">
        <v>0</v>
      </c>
      <c r="J12" s="89">
        <v>0</v>
      </c>
      <c r="K12" s="89">
        <v>4</v>
      </c>
      <c r="L12" s="89">
        <v>123</v>
      </c>
      <c r="M12" s="89">
        <v>0</v>
      </c>
      <c r="N12" s="89">
        <v>0</v>
      </c>
      <c r="O12" s="89">
        <v>1</v>
      </c>
      <c r="P12" s="90">
        <v>15</v>
      </c>
      <c r="Q12" s="89">
        <v>1</v>
      </c>
      <c r="R12" s="89">
        <v>13</v>
      </c>
      <c r="S12" s="89">
        <v>0</v>
      </c>
      <c r="T12" s="89">
        <v>0</v>
      </c>
      <c r="U12" s="67">
        <v>0</v>
      </c>
      <c r="V12" s="67">
        <v>0</v>
      </c>
      <c r="W12" s="67">
        <v>0</v>
      </c>
      <c r="X12" s="91">
        <v>0</v>
      </c>
      <c r="Y12" s="92">
        <v>5</v>
      </c>
      <c r="Z12" s="67">
        <v>68</v>
      </c>
      <c r="AA12" s="67">
        <v>0</v>
      </c>
      <c r="AB12" s="91">
        <v>0</v>
      </c>
      <c r="AC12" s="67"/>
      <c r="AD12" s="67"/>
      <c r="AE12" s="67"/>
      <c r="AF12" s="67"/>
      <c r="AG12" s="67"/>
      <c r="AH12" s="67"/>
      <c r="AI12" s="67"/>
      <c r="AJ12" s="68"/>
      <c r="AK12" s="93">
        <v>0</v>
      </c>
      <c r="AL12" s="61">
        <v>0</v>
      </c>
      <c r="AM12" s="61">
        <v>0</v>
      </c>
      <c r="AN12" s="94">
        <v>0</v>
      </c>
      <c r="AO12" s="93">
        <v>4</v>
      </c>
      <c r="AP12" s="61">
        <v>8</v>
      </c>
      <c r="AQ12" s="61">
        <v>0</v>
      </c>
      <c r="AR12" s="94">
        <v>0</v>
      </c>
      <c r="AS12" s="64">
        <f t="shared" si="1"/>
        <v>4</v>
      </c>
      <c r="AT12" s="71">
        <f t="shared" si="2"/>
        <v>123</v>
      </c>
      <c r="AU12" s="88">
        <v>2</v>
      </c>
      <c r="AV12" s="87">
        <v>15</v>
      </c>
      <c r="AW12" s="95">
        <f t="shared" si="5"/>
        <v>1</v>
      </c>
      <c r="AX12" s="96">
        <f t="shared" si="6"/>
        <v>13</v>
      </c>
      <c r="AY12" s="88">
        <f t="shared" si="7"/>
        <v>0</v>
      </c>
      <c r="AZ12" s="89">
        <f t="shared" si="8"/>
        <v>0</v>
      </c>
      <c r="BA12" s="61">
        <v>16</v>
      </c>
      <c r="BB12" s="61">
        <v>223.60000000000002</v>
      </c>
      <c r="BC12" s="61">
        <v>246</v>
      </c>
      <c r="BD12" s="62">
        <v>2003</v>
      </c>
      <c r="BE12" s="93">
        <f t="shared" si="9"/>
        <v>22</v>
      </c>
      <c r="BF12" s="61">
        <f t="shared" si="10"/>
        <v>304.60000000000002</v>
      </c>
      <c r="BG12" s="61">
        <f t="shared" si="11"/>
        <v>246</v>
      </c>
      <c r="BH12" s="94">
        <f t="shared" si="12"/>
        <v>2003</v>
      </c>
      <c r="BI12" s="88">
        <f t="shared" si="13"/>
        <v>21</v>
      </c>
      <c r="BJ12" s="89">
        <f t="shared" si="14"/>
        <v>291.60000000000002</v>
      </c>
      <c r="BK12" s="89">
        <f t="shared" si="15"/>
        <v>246</v>
      </c>
      <c r="BL12" s="96">
        <f t="shared" si="16"/>
        <v>2003</v>
      </c>
      <c r="BM12" s="67">
        <f t="shared" ref="BM12:BP13" si="19">BA12+Y12+AA12+U12</f>
        <v>21</v>
      </c>
      <c r="BN12" s="67">
        <f t="shared" si="19"/>
        <v>291.60000000000002</v>
      </c>
      <c r="BO12" s="63">
        <f t="shared" si="19"/>
        <v>246</v>
      </c>
      <c r="BP12" s="77">
        <f t="shared" si="19"/>
        <v>2003</v>
      </c>
      <c r="BQ12" s="93">
        <v>250</v>
      </c>
      <c r="BR12" s="94">
        <v>1861.8945599999997</v>
      </c>
      <c r="BS12" s="97">
        <v>73</v>
      </c>
      <c r="BT12" s="94">
        <v>636.10226899999986</v>
      </c>
    </row>
    <row r="13" spans="1:76" s="8" customFormat="1" ht="40.200000000000003" customHeight="1" thickBot="1">
      <c r="A13" s="83">
        <v>6</v>
      </c>
      <c r="B13" s="84" t="s">
        <v>33</v>
      </c>
      <c r="C13" s="51">
        <v>33</v>
      </c>
      <c r="D13" s="85">
        <f t="shared" si="0"/>
        <v>66</v>
      </c>
      <c r="E13" s="86">
        <v>6</v>
      </c>
      <c r="F13" s="87">
        <v>8</v>
      </c>
      <c r="G13" s="85">
        <v>0</v>
      </c>
      <c r="H13" s="56">
        <f t="shared" si="4"/>
        <v>0</v>
      </c>
      <c r="I13" s="88">
        <v>1</v>
      </c>
      <c r="J13" s="89">
        <v>23</v>
      </c>
      <c r="K13" s="89">
        <v>7</v>
      </c>
      <c r="L13" s="89">
        <v>267</v>
      </c>
      <c r="M13" s="89">
        <v>1</v>
      </c>
      <c r="N13" s="89">
        <v>23.25</v>
      </c>
      <c r="O13" s="89">
        <v>7</v>
      </c>
      <c r="P13" s="90">
        <v>267</v>
      </c>
      <c r="Q13" s="89">
        <v>0</v>
      </c>
      <c r="R13" s="89">
        <v>0</v>
      </c>
      <c r="S13" s="89">
        <v>0</v>
      </c>
      <c r="T13" s="89">
        <v>0</v>
      </c>
      <c r="U13" s="67">
        <v>0</v>
      </c>
      <c r="V13" s="67">
        <v>0</v>
      </c>
      <c r="W13" s="67">
        <v>0</v>
      </c>
      <c r="X13" s="91">
        <v>0</v>
      </c>
      <c r="Y13" s="92">
        <v>0</v>
      </c>
      <c r="Z13" s="67">
        <v>0</v>
      </c>
      <c r="AA13" s="67">
        <v>0</v>
      </c>
      <c r="AB13" s="91">
        <v>0</v>
      </c>
      <c r="AC13" s="67"/>
      <c r="AD13" s="67"/>
      <c r="AE13" s="67"/>
      <c r="AF13" s="67"/>
      <c r="AG13" s="67"/>
      <c r="AH13" s="67"/>
      <c r="AI13" s="67"/>
      <c r="AJ13" s="68"/>
      <c r="AK13" s="93">
        <v>0</v>
      </c>
      <c r="AL13" s="61">
        <v>0</v>
      </c>
      <c r="AM13" s="61">
        <v>0</v>
      </c>
      <c r="AN13" s="94">
        <v>0</v>
      </c>
      <c r="AO13" s="93">
        <v>0</v>
      </c>
      <c r="AP13" s="61">
        <v>0</v>
      </c>
      <c r="AQ13" s="61">
        <v>0</v>
      </c>
      <c r="AR13" s="94">
        <v>0</v>
      </c>
      <c r="AS13" s="64">
        <f t="shared" si="1"/>
        <v>8</v>
      </c>
      <c r="AT13" s="71">
        <f t="shared" si="2"/>
        <v>290</v>
      </c>
      <c r="AU13" s="88">
        <v>0</v>
      </c>
      <c r="AV13" s="87">
        <v>0</v>
      </c>
      <c r="AW13" s="95">
        <f t="shared" si="5"/>
        <v>0</v>
      </c>
      <c r="AX13" s="96">
        <f t="shared" si="6"/>
        <v>0</v>
      </c>
      <c r="AY13" s="88">
        <f t="shared" si="7"/>
        <v>0</v>
      </c>
      <c r="AZ13" s="89">
        <f t="shared" si="8"/>
        <v>0</v>
      </c>
      <c r="BA13" s="61">
        <v>0</v>
      </c>
      <c r="BB13" s="61">
        <v>0</v>
      </c>
      <c r="BC13" s="61">
        <v>10</v>
      </c>
      <c r="BD13" s="62">
        <v>172</v>
      </c>
      <c r="BE13" s="93">
        <f t="shared" si="9"/>
        <v>0</v>
      </c>
      <c r="BF13" s="61">
        <f t="shared" si="10"/>
        <v>0</v>
      </c>
      <c r="BG13" s="61">
        <f t="shared" si="11"/>
        <v>10</v>
      </c>
      <c r="BH13" s="94">
        <f t="shared" si="12"/>
        <v>172</v>
      </c>
      <c r="BI13" s="88">
        <f t="shared" si="13"/>
        <v>0</v>
      </c>
      <c r="BJ13" s="89">
        <f t="shared" si="14"/>
        <v>0</v>
      </c>
      <c r="BK13" s="89">
        <f t="shared" si="15"/>
        <v>10</v>
      </c>
      <c r="BL13" s="96">
        <f t="shared" si="16"/>
        <v>172</v>
      </c>
      <c r="BM13" s="67">
        <f t="shared" si="19"/>
        <v>0</v>
      </c>
      <c r="BN13" s="67">
        <f t="shared" si="19"/>
        <v>0</v>
      </c>
      <c r="BO13" s="63">
        <f t="shared" si="19"/>
        <v>10</v>
      </c>
      <c r="BP13" s="77">
        <f t="shared" si="19"/>
        <v>172</v>
      </c>
      <c r="BQ13" s="93">
        <v>10</v>
      </c>
      <c r="BR13" s="94">
        <v>172</v>
      </c>
      <c r="BS13" s="97">
        <v>0</v>
      </c>
      <c r="BT13" s="94">
        <v>0</v>
      </c>
      <c r="BU13" s="82"/>
      <c r="BV13" s="82"/>
      <c r="BW13" s="82"/>
      <c r="BX13" s="82"/>
    </row>
    <row r="14" spans="1:76" ht="40.200000000000003" customHeight="1" thickBot="1">
      <c r="A14" s="49">
        <v>7</v>
      </c>
      <c r="B14" s="84" t="s">
        <v>24</v>
      </c>
      <c r="C14" s="51">
        <v>264</v>
      </c>
      <c r="D14" s="85">
        <f t="shared" si="0"/>
        <v>528</v>
      </c>
      <c r="E14" s="86">
        <v>1</v>
      </c>
      <c r="F14" s="87">
        <v>5</v>
      </c>
      <c r="G14" s="85">
        <v>33</v>
      </c>
      <c r="H14" s="56">
        <f t="shared" si="4"/>
        <v>6.25</v>
      </c>
      <c r="I14" s="88">
        <v>0</v>
      </c>
      <c r="J14" s="89">
        <v>0</v>
      </c>
      <c r="K14" s="89">
        <v>1</v>
      </c>
      <c r="L14" s="89">
        <v>11</v>
      </c>
      <c r="M14" s="89">
        <v>1</v>
      </c>
      <c r="N14" s="89">
        <v>34.25</v>
      </c>
      <c r="O14" s="89">
        <v>4</v>
      </c>
      <c r="P14" s="90">
        <v>57.35</v>
      </c>
      <c r="Q14" s="89">
        <v>29</v>
      </c>
      <c r="R14" s="89">
        <v>593.15000000000009</v>
      </c>
      <c r="S14" s="89">
        <v>0</v>
      </c>
      <c r="T14" s="89">
        <v>0</v>
      </c>
      <c r="U14" s="67">
        <v>16</v>
      </c>
      <c r="V14" s="67">
        <v>213.5</v>
      </c>
      <c r="W14" s="67">
        <v>3</v>
      </c>
      <c r="X14" s="91">
        <v>49.25</v>
      </c>
      <c r="Y14" s="92">
        <v>71</v>
      </c>
      <c r="Z14" s="67">
        <v>1541.5</v>
      </c>
      <c r="AA14" s="67">
        <v>47</v>
      </c>
      <c r="AB14" s="91">
        <v>966.58249999999998</v>
      </c>
      <c r="AC14" s="67"/>
      <c r="AD14" s="67"/>
      <c r="AE14" s="67"/>
      <c r="AF14" s="67"/>
      <c r="AG14" s="67"/>
      <c r="AH14" s="67"/>
      <c r="AI14" s="67"/>
      <c r="AJ14" s="68"/>
      <c r="AK14" s="93">
        <v>29</v>
      </c>
      <c r="AL14" s="61">
        <v>593.15000000000009</v>
      </c>
      <c r="AM14" s="61">
        <v>0</v>
      </c>
      <c r="AN14" s="98">
        <v>0</v>
      </c>
      <c r="AO14" s="92">
        <v>71</v>
      </c>
      <c r="AP14" s="67">
        <v>1541.5</v>
      </c>
      <c r="AQ14" s="67">
        <v>47</v>
      </c>
      <c r="AR14" s="91">
        <v>966.58249999999998</v>
      </c>
      <c r="AS14" s="64">
        <f t="shared" si="1"/>
        <v>1</v>
      </c>
      <c r="AT14" s="71">
        <f t="shared" si="2"/>
        <v>11</v>
      </c>
      <c r="AU14" s="88">
        <v>2</v>
      </c>
      <c r="AV14" s="87">
        <v>34</v>
      </c>
      <c r="AW14" s="95">
        <f t="shared" si="5"/>
        <v>48</v>
      </c>
      <c r="AX14" s="96">
        <f t="shared" si="6"/>
        <v>855.90000000000009</v>
      </c>
      <c r="AY14" s="88">
        <f t="shared" si="7"/>
        <v>19</v>
      </c>
      <c r="AZ14" s="89">
        <f t="shared" si="8"/>
        <v>262.75</v>
      </c>
      <c r="BA14" s="61">
        <v>311</v>
      </c>
      <c r="BB14" s="61">
        <v>7516.6100000000006</v>
      </c>
      <c r="BC14" s="61">
        <v>353</v>
      </c>
      <c r="BD14" s="62">
        <v>8124</v>
      </c>
      <c r="BE14" s="93">
        <f t="shared" si="9"/>
        <v>648</v>
      </c>
      <c r="BF14" s="61">
        <f t="shared" si="10"/>
        <v>14397.65</v>
      </c>
      <c r="BG14" s="61">
        <f t="shared" si="11"/>
        <v>519</v>
      </c>
      <c r="BH14" s="94">
        <f t="shared" si="12"/>
        <v>11574.25</v>
      </c>
      <c r="BI14" s="88">
        <f t="shared" si="13"/>
        <v>619</v>
      </c>
      <c r="BJ14" s="89">
        <f t="shared" si="14"/>
        <v>13804.5</v>
      </c>
      <c r="BK14" s="89">
        <f t="shared" si="15"/>
        <v>519</v>
      </c>
      <c r="BL14" s="96">
        <f t="shared" si="16"/>
        <v>11574.25</v>
      </c>
      <c r="BM14" s="67">
        <v>603</v>
      </c>
      <c r="BN14" s="67">
        <v>13591</v>
      </c>
      <c r="BO14" s="63">
        <v>516</v>
      </c>
      <c r="BP14" s="77">
        <v>11525</v>
      </c>
      <c r="BQ14" s="93">
        <v>656</v>
      </c>
      <c r="BR14" s="94">
        <v>14803.550703999999</v>
      </c>
      <c r="BS14" s="97">
        <v>30</v>
      </c>
      <c r="BT14" s="94">
        <v>359.5837884</v>
      </c>
    </row>
    <row r="15" spans="1:76" s="8" customFormat="1" ht="40.200000000000003" customHeight="1" thickBot="1">
      <c r="A15" s="83">
        <v>8</v>
      </c>
      <c r="B15" s="84" t="s">
        <v>25</v>
      </c>
      <c r="C15" s="51">
        <v>146</v>
      </c>
      <c r="D15" s="85">
        <f t="shared" si="0"/>
        <v>292</v>
      </c>
      <c r="E15" s="86">
        <v>6</v>
      </c>
      <c r="F15" s="87">
        <v>3</v>
      </c>
      <c r="G15" s="85">
        <v>0</v>
      </c>
      <c r="H15" s="56">
        <f t="shared" si="4"/>
        <v>0</v>
      </c>
      <c r="I15" s="99">
        <v>4</v>
      </c>
      <c r="J15" s="100">
        <v>97</v>
      </c>
      <c r="K15" s="100">
        <v>2</v>
      </c>
      <c r="L15" s="100">
        <v>47</v>
      </c>
      <c r="M15" s="61">
        <v>3</v>
      </c>
      <c r="N15" s="61">
        <v>30</v>
      </c>
      <c r="O15" s="61">
        <v>0</v>
      </c>
      <c r="P15" s="62">
        <v>0</v>
      </c>
      <c r="Q15" s="61">
        <v>0</v>
      </c>
      <c r="R15" s="61">
        <v>0</v>
      </c>
      <c r="S15" s="61">
        <v>0</v>
      </c>
      <c r="T15" s="61">
        <v>0</v>
      </c>
      <c r="U15" s="67">
        <v>0</v>
      </c>
      <c r="V15" s="67">
        <v>0</v>
      </c>
      <c r="W15" s="67">
        <v>14</v>
      </c>
      <c r="X15" s="91">
        <v>39.622269199999991</v>
      </c>
      <c r="Y15" s="92">
        <v>0</v>
      </c>
      <c r="Z15" s="67">
        <v>0</v>
      </c>
      <c r="AA15" s="67">
        <v>0</v>
      </c>
      <c r="AB15" s="91">
        <v>0</v>
      </c>
      <c r="AC15" s="67"/>
      <c r="AD15" s="67"/>
      <c r="AE15" s="67"/>
      <c r="AF15" s="67"/>
      <c r="AG15" s="67"/>
      <c r="AH15" s="67"/>
      <c r="AI15" s="67"/>
      <c r="AJ15" s="68"/>
      <c r="AK15" s="93">
        <v>0</v>
      </c>
      <c r="AL15" s="61">
        <v>0</v>
      </c>
      <c r="AM15" s="61">
        <v>14</v>
      </c>
      <c r="AN15" s="94">
        <v>39.622269199999991</v>
      </c>
      <c r="AO15" s="93">
        <v>0</v>
      </c>
      <c r="AP15" s="61">
        <v>0</v>
      </c>
      <c r="AQ15" s="61">
        <v>0</v>
      </c>
      <c r="AR15" s="94">
        <v>0</v>
      </c>
      <c r="AS15" s="64">
        <f t="shared" si="1"/>
        <v>6</v>
      </c>
      <c r="AT15" s="71">
        <f t="shared" si="2"/>
        <v>144</v>
      </c>
      <c r="AU15" s="88">
        <v>0</v>
      </c>
      <c r="AV15" s="87">
        <v>0</v>
      </c>
      <c r="AW15" s="95">
        <f t="shared" si="5"/>
        <v>14</v>
      </c>
      <c r="AX15" s="96">
        <f t="shared" si="6"/>
        <v>39.622269199999991</v>
      </c>
      <c r="AY15" s="88">
        <f t="shared" si="7"/>
        <v>14</v>
      </c>
      <c r="AZ15" s="89">
        <f t="shared" si="8"/>
        <v>39.622269199999991</v>
      </c>
      <c r="BA15" s="61">
        <v>41</v>
      </c>
      <c r="BB15" s="61">
        <v>621</v>
      </c>
      <c r="BC15" s="61">
        <v>50</v>
      </c>
      <c r="BD15" s="62">
        <v>795</v>
      </c>
      <c r="BE15" s="93">
        <f t="shared" si="9"/>
        <v>41</v>
      </c>
      <c r="BF15" s="61">
        <f t="shared" si="10"/>
        <v>621</v>
      </c>
      <c r="BG15" s="61">
        <f t="shared" si="11"/>
        <v>93</v>
      </c>
      <c r="BH15" s="94">
        <f t="shared" si="12"/>
        <v>1092.6222691999999</v>
      </c>
      <c r="BI15" s="88">
        <f t="shared" si="13"/>
        <v>41</v>
      </c>
      <c r="BJ15" s="89">
        <f t="shared" si="14"/>
        <v>621</v>
      </c>
      <c r="BK15" s="89">
        <f t="shared" si="15"/>
        <v>93</v>
      </c>
      <c r="BL15" s="96">
        <f t="shared" si="16"/>
        <v>1092.6222691999999</v>
      </c>
      <c r="BM15" s="67">
        <f>BA15+Y15+AA15+U15</f>
        <v>41</v>
      </c>
      <c r="BN15" s="67">
        <f>BB15+Z15+AB15+V15</f>
        <v>621</v>
      </c>
      <c r="BO15" s="63">
        <v>79</v>
      </c>
      <c r="BP15" s="77">
        <v>1053</v>
      </c>
      <c r="BQ15" s="93">
        <v>8</v>
      </c>
      <c r="BR15" s="94">
        <v>80</v>
      </c>
      <c r="BS15" s="97">
        <v>0</v>
      </c>
      <c r="BT15" s="94">
        <v>0</v>
      </c>
      <c r="BU15" s="82"/>
      <c r="BV15" s="82"/>
      <c r="BW15" s="82"/>
      <c r="BX15" s="82"/>
    </row>
    <row r="16" spans="1:76" ht="40.200000000000003" customHeight="1" thickBot="1">
      <c r="A16" s="49">
        <v>9</v>
      </c>
      <c r="B16" s="84" t="s">
        <v>26</v>
      </c>
      <c r="C16" s="51">
        <v>227</v>
      </c>
      <c r="D16" s="85">
        <f t="shared" si="0"/>
        <v>454</v>
      </c>
      <c r="E16" s="86">
        <v>7</v>
      </c>
      <c r="F16" s="87">
        <v>0</v>
      </c>
      <c r="G16" s="85">
        <v>0</v>
      </c>
      <c r="H16" s="56">
        <f t="shared" si="4"/>
        <v>0</v>
      </c>
      <c r="I16" s="88">
        <v>1</v>
      </c>
      <c r="J16" s="89">
        <v>20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90">
        <v>0</v>
      </c>
      <c r="Q16" s="89">
        <v>0</v>
      </c>
      <c r="R16" s="89">
        <v>0</v>
      </c>
      <c r="S16" s="89">
        <v>0</v>
      </c>
      <c r="T16" s="89">
        <v>0</v>
      </c>
      <c r="U16" s="67">
        <v>0</v>
      </c>
      <c r="V16" s="67">
        <v>0</v>
      </c>
      <c r="W16" s="67">
        <v>0</v>
      </c>
      <c r="X16" s="91">
        <v>0</v>
      </c>
      <c r="Y16" s="92">
        <v>0</v>
      </c>
      <c r="Z16" s="67">
        <v>0</v>
      </c>
      <c r="AA16" s="67">
        <v>0</v>
      </c>
      <c r="AB16" s="91">
        <v>0</v>
      </c>
      <c r="AC16" s="67"/>
      <c r="AD16" s="67"/>
      <c r="AE16" s="67"/>
      <c r="AF16" s="67"/>
      <c r="AG16" s="67"/>
      <c r="AH16" s="67"/>
      <c r="AI16" s="67"/>
      <c r="AJ16" s="68"/>
      <c r="AK16" s="93">
        <v>0</v>
      </c>
      <c r="AL16" s="61">
        <v>0</v>
      </c>
      <c r="AM16" s="61">
        <v>0</v>
      </c>
      <c r="AN16" s="94">
        <v>0</v>
      </c>
      <c r="AO16" s="93">
        <v>0</v>
      </c>
      <c r="AP16" s="61">
        <v>0</v>
      </c>
      <c r="AQ16" s="61">
        <v>0</v>
      </c>
      <c r="AR16" s="94">
        <v>0</v>
      </c>
      <c r="AS16" s="64">
        <f t="shared" si="1"/>
        <v>1</v>
      </c>
      <c r="AT16" s="71">
        <f t="shared" si="2"/>
        <v>20</v>
      </c>
      <c r="AU16" s="88">
        <v>0</v>
      </c>
      <c r="AV16" s="87">
        <v>0</v>
      </c>
      <c r="AW16" s="95">
        <f t="shared" si="5"/>
        <v>0</v>
      </c>
      <c r="AX16" s="96">
        <f t="shared" si="6"/>
        <v>0</v>
      </c>
      <c r="AY16" s="88">
        <f t="shared" si="7"/>
        <v>0</v>
      </c>
      <c r="AZ16" s="89">
        <f t="shared" si="8"/>
        <v>0</v>
      </c>
      <c r="BA16" s="61">
        <v>135</v>
      </c>
      <c r="BB16" s="61">
        <v>2366.9</v>
      </c>
      <c r="BC16" s="61">
        <v>135</v>
      </c>
      <c r="BD16" s="62">
        <v>2366.9</v>
      </c>
      <c r="BE16" s="93">
        <f t="shared" si="9"/>
        <v>135</v>
      </c>
      <c r="BF16" s="61">
        <f t="shared" si="10"/>
        <v>2366.9</v>
      </c>
      <c r="BG16" s="61">
        <f t="shared" si="11"/>
        <v>135</v>
      </c>
      <c r="BH16" s="94">
        <f t="shared" si="12"/>
        <v>2366.9</v>
      </c>
      <c r="BI16" s="88">
        <f t="shared" si="13"/>
        <v>135</v>
      </c>
      <c r="BJ16" s="89">
        <f t="shared" si="14"/>
        <v>2366.9</v>
      </c>
      <c r="BK16" s="89">
        <f t="shared" si="15"/>
        <v>135</v>
      </c>
      <c r="BL16" s="96">
        <f t="shared" si="16"/>
        <v>2366.9</v>
      </c>
      <c r="BM16" s="67">
        <f>BA16+Y16+AA16+U16</f>
        <v>135</v>
      </c>
      <c r="BN16" s="67">
        <f>BB16+Z16+AB16+V16</f>
        <v>2366.9</v>
      </c>
      <c r="BO16" s="63">
        <f>BC16+AA16+AC16+W16</f>
        <v>135</v>
      </c>
      <c r="BP16" s="77">
        <f>BD16+AB16+AD16+X16</f>
        <v>2366.9</v>
      </c>
      <c r="BQ16" s="93">
        <v>0</v>
      </c>
      <c r="BR16" s="94">
        <v>0</v>
      </c>
      <c r="BS16" s="97">
        <v>0</v>
      </c>
      <c r="BT16" s="94">
        <v>0</v>
      </c>
    </row>
    <row r="17" spans="1:76" ht="40.200000000000003" customHeight="1" thickBot="1">
      <c r="A17" s="83">
        <v>10</v>
      </c>
      <c r="B17" s="84" t="s">
        <v>27</v>
      </c>
      <c r="C17" s="51">
        <v>102</v>
      </c>
      <c r="D17" s="85">
        <f t="shared" si="0"/>
        <v>204</v>
      </c>
      <c r="E17" s="86">
        <v>12</v>
      </c>
      <c r="F17" s="87">
        <v>15</v>
      </c>
      <c r="G17" s="85">
        <v>29</v>
      </c>
      <c r="H17" s="56">
        <f t="shared" si="4"/>
        <v>14.215686274509803</v>
      </c>
      <c r="I17" s="88">
        <v>3</v>
      </c>
      <c r="J17" s="89">
        <v>40</v>
      </c>
      <c r="K17" s="100">
        <v>5</v>
      </c>
      <c r="L17" s="100">
        <v>210</v>
      </c>
      <c r="M17" s="61">
        <v>5</v>
      </c>
      <c r="N17" s="61">
        <v>47</v>
      </c>
      <c r="O17" s="61">
        <v>10</v>
      </c>
      <c r="P17" s="62">
        <v>62.3</v>
      </c>
      <c r="Q17" s="61">
        <v>29</v>
      </c>
      <c r="R17" s="61">
        <v>435</v>
      </c>
      <c r="S17" s="61">
        <v>0</v>
      </c>
      <c r="T17" s="61">
        <v>0</v>
      </c>
      <c r="U17" s="97">
        <v>29</v>
      </c>
      <c r="V17" s="61">
        <v>435</v>
      </c>
      <c r="W17" s="61">
        <v>0</v>
      </c>
      <c r="X17" s="94">
        <v>0</v>
      </c>
      <c r="Y17" s="101">
        <v>29</v>
      </c>
      <c r="Z17" s="101">
        <v>435</v>
      </c>
      <c r="AA17" s="101">
        <v>0</v>
      </c>
      <c r="AB17" s="101">
        <v>0</v>
      </c>
      <c r="AC17" s="67"/>
      <c r="AD17" s="67"/>
      <c r="AE17" s="67"/>
      <c r="AF17" s="67"/>
      <c r="AG17" s="67"/>
      <c r="AH17" s="67"/>
      <c r="AI17" s="67"/>
      <c r="AJ17" s="68"/>
      <c r="AK17" s="93">
        <v>29</v>
      </c>
      <c r="AL17" s="61">
        <v>435</v>
      </c>
      <c r="AM17" s="61">
        <v>0</v>
      </c>
      <c r="AN17" s="94">
        <v>0</v>
      </c>
      <c r="AO17" s="93">
        <v>29</v>
      </c>
      <c r="AP17" s="61">
        <v>435</v>
      </c>
      <c r="AQ17" s="61">
        <v>0</v>
      </c>
      <c r="AR17" s="94">
        <v>0</v>
      </c>
      <c r="AS17" s="64">
        <f t="shared" si="1"/>
        <v>8</v>
      </c>
      <c r="AT17" s="71">
        <f t="shared" si="2"/>
        <v>250</v>
      </c>
      <c r="AU17" s="88">
        <v>36</v>
      </c>
      <c r="AV17" s="87">
        <v>443</v>
      </c>
      <c r="AW17" s="95">
        <f t="shared" si="5"/>
        <v>58</v>
      </c>
      <c r="AX17" s="96">
        <f t="shared" si="6"/>
        <v>870</v>
      </c>
      <c r="AY17" s="88">
        <f t="shared" si="7"/>
        <v>29</v>
      </c>
      <c r="AZ17" s="89">
        <f t="shared" si="8"/>
        <v>435</v>
      </c>
      <c r="BA17" s="61">
        <v>44</v>
      </c>
      <c r="BB17" s="61">
        <v>576</v>
      </c>
      <c r="BC17" s="61">
        <v>91</v>
      </c>
      <c r="BD17" s="62">
        <v>1099</v>
      </c>
      <c r="BE17" s="93">
        <f t="shared" si="9"/>
        <v>144</v>
      </c>
      <c r="BF17" s="61">
        <f t="shared" si="10"/>
        <v>2026</v>
      </c>
      <c r="BG17" s="61">
        <f t="shared" si="11"/>
        <v>91</v>
      </c>
      <c r="BH17" s="94">
        <f t="shared" si="12"/>
        <v>1099</v>
      </c>
      <c r="BI17" s="88">
        <f t="shared" si="13"/>
        <v>115</v>
      </c>
      <c r="BJ17" s="89">
        <f t="shared" si="14"/>
        <v>1591</v>
      </c>
      <c r="BK17" s="89">
        <f t="shared" si="15"/>
        <v>91</v>
      </c>
      <c r="BL17" s="96">
        <f t="shared" si="16"/>
        <v>1099</v>
      </c>
      <c r="BM17" s="67">
        <v>86</v>
      </c>
      <c r="BN17" s="67">
        <v>1156</v>
      </c>
      <c r="BO17" s="63">
        <f>BC17+AA17+AC17+W17</f>
        <v>91</v>
      </c>
      <c r="BP17" s="77">
        <f>BD17+AB17+AD17+X17</f>
        <v>1099</v>
      </c>
      <c r="BQ17" s="93">
        <v>131</v>
      </c>
      <c r="BR17" s="94">
        <v>1818</v>
      </c>
      <c r="BS17" s="97">
        <v>11</v>
      </c>
      <c r="BT17" s="94">
        <v>126.9</v>
      </c>
    </row>
    <row r="18" spans="1:76" ht="40.200000000000003" customHeight="1" thickBot="1">
      <c r="A18" s="49">
        <v>11</v>
      </c>
      <c r="B18" s="84" t="s">
        <v>28</v>
      </c>
      <c r="C18" s="51">
        <v>958</v>
      </c>
      <c r="D18" s="85">
        <f t="shared" si="0"/>
        <v>1916</v>
      </c>
      <c r="E18" s="86">
        <v>29</v>
      </c>
      <c r="F18" s="87">
        <v>81</v>
      </c>
      <c r="G18" s="85">
        <v>6</v>
      </c>
      <c r="H18" s="56">
        <f t="shared" si="4"/>
        <v>0.31315240083507306</v>
      </c>
      <c r="I18" s="99">
        <v>315</v>
      </c>
      <c r="J18" s="100">
        <v>63</v>
      </c>
      <c r="K18" s="100">
        <v>145</v>
      </c>
      <c r="L18" s="100">
        <v>89</v>
      </c>
      <c r="M18" s="61">
        <v>81</v>
      </c>
      <c r="N18" s="61">
        <v>800</v>
      </c>
      <c r="O18" s="61">
        <v>0</v>
      </c>
      <c r="P18" s="62">
        <v>0</v>
      </c>
      <c r="Q18" s="61">
        <v>1</v>
      </c>
      <c r="R18" s="61">
        <v>12</v>
      </c>
      <c r="S18" s="61">
        <v>15</v>
      </c>
      <c r="T18" s="61">
        <v>296.39999999999998</v>
      </c>
      <c r="U18" s="67">
        <v>0</v>
      </c>
      <c r="V18" s="67">
        <v>0</v>
      </c>
      <c r="W18" s="67">
        <v>4</v>
      </c>
      <c r="X18" s="91">
        <v>29.4</v>
      </c>
      <c r="Y18" s="92">
        <v>11</v>
      </c>
      <c r="Z18" s="67">
        <v>68</v>
      </c>
      <c r="AA18" s="67">
        <v>7</v>
      </c>
      <c r="AB18" s="91">
        <v>45</v>
      </c>
      <c r="AC18" s="67"/>
      <c r="AD18" s="67"/>
      <c r="AE18" s="67"/>
      <c r="AF18" s="67"/>
      <c r="AG18" s="67"/>
      <c r="AH18" s="67"/>
      <c r="AI18" s="67"/>
      <c r="AJ18" s="68"/>
      <c r="AK18" s="92">
        <v>1</v>
      </c>
      <c r="AL18" s="91">
        <v>12</v>
      </c>
      <c r="AM18" s="67">
        <v>15</v>
      </c>
      <c r="AN18" s="91">
        <v>296.39999999999998</v>
      </c>
      <c r="AO18" s="93">
        <v>11</v>
      </c>
      <c r="AP18" s="61">
        <v>68</v>
      </c>
      <c r="AQ18" s="61">
        <v>7</v>
      </c>
      <c r="AR18" s="94">
        <v>45</v>
      </c>
      <c r="AS18" s="64">
        <f t="shared" si="1"/>
        <v>460</v>
      </c>
      <c r="AT18" s="71">
        <f t="shared" si="2"/>
        <v>152</v>
      </c>
      <c r="AU18" s="88">
        <v>4</v>
      </c>
      <c r="AV18" s="87">
        <v>52</v>
      </c>
      <c r="AW18" s="95">
        <f t="shared" si="5"/>
        <v>20</v>
      </c>
      <c r="AX18" s="96">
        <v>337</v>
      </c>
      <c r="AY18" s="88">
        <f t="shared" si="7"/>
        <v>4</v>
      </c>
      <c r="AZ18" s="89">
        <f t="shared" si="8"/>
        <v>29.4</v>
      </c>
      <c r="BA18" s="61">
        <v>225</v>
      </c>
      <c r="BB18" s="61">
        <v>3333.6</v>
      </c>
      <c r="BC18" s="61">
        <v>762</v>
      </c>
      <c r="BD18" s="62">
        <v>4252</v>
      </c>
      <c r="BE18" s="93">
        <f t="shared" si="9"/>
        <v>264</v>
      </c>
      <c r="BF18" s="61">
        <f t="shared" si="10"/>
        <v>3736</v>
      </c>
      <c r="BG18" s="61">
        <f t="shared" si="11"/>
        <v>801</v>
      </c>
      <c r="BH18" s="94">
        <f t="shared" si="12"/>
        <v>4751.7999999999993</v>
      </c>
      <c r="BI18" s="88">
        <f t="shared" si="13"/>
        <v>263</v>
      </c>
      <c r="BJ18" s="89">
        <f t="shared" si="14"/>
        <v>3724</v>
      </c>
      <c r="BK18" s="89">
        <f t="shared" si="15"/>
        <v>786</v>
      </c>
      <c r="BL18" s="96">
        <f t="shared" si="16"/>
        <v>4455.3999999999996</v>
      </c>
      <c r="BM18" s="67">
        <v>263</v>
      </c>
      <c r="BN18" s="67">
        <v>3724</v>
      </c>
      <c r="BO18" s="63">
        <v>782</v>
      </c>
      <c r="BP18" s="77">
        <v>4426</v>
      </c>
      <c r="BQ18" s="93">
        <v>165</v>
      </c>
      <c r="BR18" s="94">
        <v>1849.8652743999996</v>
      </c>
      <c r="BS18" s="97">
        <v>27</v>
      </c>
      <c r="BT18" s="94">
        <v>253.41999999999996</v>
      </c>
    </row>
    <row r="19" spans="1:76" s="102" customFormat="1" ht="40.200000000000003" customHeight="1" thickBot="1">
      <c r="A19" s="83">
        <v>12</v>
      </c>
      <c r="B19" s="84" t="s">
        <v>29</v>
      </c>
      <c r="C19" s="51">
        <v>298</v>
      </c>
      <c r="D19" s="85">
        <f t="shared" si="0"/>
        <v>596</v>
      </c>
      <c r="E19" s="86">
        <v>0</v>
      </c>
      <c r="F19" s="87">
        <v>0</v>
      </c>
      <c r="G19" s="85">
        <v>0</v>
      </c>
      <c r="H19" s="56">
        <f t="shared" si="4"/>
        <v>0</v>
      </c>
      <c r="I19" s="88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90">
        <v>0</v>
      </c>
      <c r="Q19" s="89">
        <v>0</v>
      </c>
      <c r="R19" s="89">
        <v>0</v>
      </c>
      <c r="S19" s="89">
        <v>0</v>
      </c>
      <c r="T19" s="89">
        <v>0</v>
      </c>
      <c r="U19" s="67">
        <v>2</v>
      </c>
      <c r="V19" s="67">
        <v>40</v>
      </c>
      <c r="W19" s="67">
        <v>10</v>
      </c>
      <c r="X19" s="91">
        <v>155</v>
      </c>
      <c r="Y19" s="92">
        <v>2</v>
      </c>
      <c r="Z19" s="67">
        <v>32</v>
      </c>
      <c r="AA19" s="67">
        <v>10</v>
      </c>
      <c r="AB19" s="91">
        <v>117.7</v>
      </c>
      <c r="AC19" s="67"/>
      <c r="AD19" s="67"/>
      <c r="AE19" s="67"/>
      <c r="AF19" s="67"/>
      <c r="AG19" s="67"/>
      <c r="AH19" s="67"/>
      <c r="AI19" s="67"/>
      <c r="AJ19" s="68"/>
      <c r="AK19" s="93">
        <v>0</v>
      </c>
      <c r="AL19" s="61">
        <v>0</v>
      </c>
      <c r="AM19" s="61">
        <v>0</v>
      </c>
      <c r="AN19" s="94">
        <v>0</v>
      </c>
      <c r="AO19" s="93">
        <v>0</v>
      </c>
      <c r="AP19" s="61">
        <v>0</v>
      </c>
      <c r="AQ19" s="61">
        <v>0</v>
      </c>
      <c r="AR19" s="94">
        <v>0</v>
      </c>
      <c r="AS19" s="64">
        <f t="shared" si="1"/>
        <v>0</v>
      </c>
      <c r="AT19" s="71">
        <f t="shared" si="2"/>
        <v>0</v>
      </c>
      <c r="AU19" s="88">
        <v>0</v>
      </c>
      <c r="AV19" s="87">
        <v>0</v>
      </c>
      <c r="AW19" s="95">
        <f t="shared" si="5"/>
        <v>12</v>
      </c>
      <c r="AX19" s="96">
        <f t="shared" si="6"/>
        <v>195</v>
      </c>
      <c r="AY19" s="88">
        <f t="shared" si="7"/>
        <v>12</v>
      </c>
      <c r="AZ19" s="89">
        <f t="shared" si="8"/>
        <v>195</v>
      </c>
      <c r="BA19" s="61">
        <v>12</v>
      </c>
      <c r="BB19" s="61">
        <v>155</v>
      </c>
      <c r="BC19" s="61">
        <v>5</v>
      </c>
      <c r="BD19" s="62">
        <v>75</v>
      </c>
      <c r="BE19" s="93">
        <f t="shared" si="9"/>
        <v>10</v>
      </c>
      <c r="BF19" s="61">
        <f t="shared" si="10"/>
        <v>176</v>
      </c>
      <c r="BG19" s="61">
        <f t="shared" si="11"/>
        <v>113</v>
      </c>
      <c r="BH19" s="94">
        <f t="shared" si="12"/>
        <v>1056</v>
      </c>
      <c r="BI19" s="88">
        <f t="shared" si="13"/>
        <v>10</v>
      </c>
      <c r="BJ19" s="89">
        <f t="shared" si="14"/>
        <v>176</v>
      </c>
      <c r="BK19" s="89">
        <f t="shared" si="15"/>
        <v>113</v>
      </c>
      <c r="BL19" s="96">
        <f t="shared" si="16"/>
        <v>1056</v>
      </c>
      <c r="BM19" s="67">
        <v>8</v>
      </c>
      <c r="BN19" s="67">
        <v>136</v>
      </c>
      <c r="BO19" s="63">
        <v>103</v>
      </c>
      <c r="BP19" s="77">
        <v>901</v>
      </c>
      <c r="BQ19" s="93">
        <v>103</v>
      </c>
      <c r="BR19" s="94">
        <v>933</v>
      </c>
      <c r="BS19" s="97">
        <v>1</v>
      </c>
      <c r="BT19" s="94">
        <v>20</v>
      </c>
      <c r="BU19" s="33"/>
      <c r="BV19" s="33"/>
      <c r="BW19" s="33"/>
      <c r="BX19" s="33"/>
    </row>
    <row r="20" spans="1:76" ht="40.200000000000003" customHeight="1" thickBot="1">
      <c r="A20" s="49">
        <v>13</v>
      </c>
      <c r="B20" s="84" t="s">
        <v>34</v>
      </c>
      <c r="C20" s="51">
        <v>80</v>
      </c>
      <c r="D20" s="85">
        <f t="shared" si="0"/>
        <v>160</v>
      </c>
      <c r="E20" s="86">
        <v>9</v>
      </c>
      <c r="F20" s="87">
        <v>5</v>
      </c>
      <c r="G20" s="85">
        <v>0</v>
      </c>
      <c r="H20" s="56">
        <f t="shared" si="4"/>
        <v>0</v>
      </c>
      <c r="I20" s="88">
        <v>0</v>
      </c>
      <c r="J20" s="89">
        <v>0</v>
      </c>
      <c r="K20" s="89">
        <v>13</v>
      </c>
      <c r="L20" s="89">
        <v>193</v>
      </c>
      <c r="M20" s="89">
        <v>0</v>
      </c>
      <c r="N20" s="89">
        <v>0</v>
      </c>
      <c r="O20" s="89">
        <v>5</v>
      </c>
      <c r="P20" s="90">
        <v>0</v>
      </c>
      <c r="Q20" s="89">
        <v>0</v>
      </c>
      <c r="R20" s="89">
        <v>0</v>
      </c>
      <c r="S20" s="89">
        <v>0</v>
      </c>
      <c r="T20" s="89">
        <v>0</v>
      </c>
      <c r="U20" s="67">
        <v>0</v>
      </c>
      <c r="V20" s="67">
        <v>0</v>
      </c>
      <c r="W20" s="67">
        <v>0</v>
      </c>
      <c r="X20" s="91">
        <v>0</v>
      </c>
      <c r="Y20" s="92">
        <v>0</v>
      </c>
      <c r="Z20" s="67">
        <v>0</v>
      </c>
      <c r="AA20" s="67">
        <v>0</v>
      </c>
      <c r="AB20" s="91">
        <v>0</v>
      </c>
      <c r="AC20" s="67"/>
      <c r="AD20" s="67"/>
      <c r="AE20" s="67"/>
      <c r="AF20" s="67"/>
      <c r="AG20" s="67"/>
      <c r="AH20" s="67"/>
      <c r="AI20" s="67"/>
      <c r="AJ20" s="68"/>
      <c r="AK20" s="93">
        <v>0</v>
      </c>
      <c r="AL20" s="61">
        <v>0</v>
      </c>
      <c r="AM20" s="61">
        <v>0</v>
      </c>
      <c r="AN20" s="94">
        <v>0</v>
      </c>
      <c r="AO20" s="93">
        <v>0</v>
      </c>
      <c r="AP20" s="61">
        <v>0</v>
      </c>
      <c r="AQ20" s="61">
        <v>0</v>
      </c>
      <c r="AR20" s="94">
        <v>0</v>
      </c>
      <c r="AS20" s="64">
        <f t="shared" si="1"/>
        <v>13</v>
      </c>
      <c r="AT20" s="71">
        <f t="shared" si="2"/>
        <v>193</v>
      </c>
      <c r="AU20" s="88">
        <v>1</v>
      </c>
      <c r="AV20" s="87">
        <v>13</v>
      </c>
      <c r="AW20" s="95">
        <f t="shared" si="5"/>
        <v>0</v>
      </c>
      <c r="AX20" s="96">
        <f t="shared" si="6"/>
        <v>0</v>
      </c>
      <c r="AY20" s="88">
        <f t="shared" si="7"/>
        <v>0</v>
      </c>
      <c r="AZ20" s="89">
        <f t="shared" si="8"/>
        <v>0</v>
      </c>
      <c r="BA20" s="61">
        <v>61</v>
      </c>
      <c r="BB20" s="61">
        <v>1282.52</v>
      </c>
      <c r="BC20" s="61">
        <v>63</v>
      </c>
      <c r="BD20" s="62">
        <v>1308.52</v>
      </c>
      <c r="BE20" s="93">
        <f t="shared" si="9"/>
        <v>61</v>
      </c>
      <c r="BF20" s="61">
        <f t="shared" si="10"/>
        <v>1282.52</v>
      </c>
      <c r="BG20" s="61">
        <f t="shared" si="11"/>
        <v>63</v>
      </c>
      <c r="BH20" s="94">
        <f t="shared" si="12"/>
        <v>1308.52</v>
      </c>
      <c r="BI20" s="88">
        <f t="shared" si="13"/>
        <v>61</v>
      </c>
      <c r="BJ20" s="89">
        <f t="shared" si="14"/>
        <v>1282.52</v>
      </c>
      <c r="BK20" s="89">
        <f t="shared" si="15"/>
        <v>63</v>
      </c>
      <c r="BL20" s="96">
        <f t="shared" si="16"/>
        <v>1308.52</v>
      </c>
      <c r="BM20" s="67">
        <f t="shared" ref="BM20:BP22" si="20">BA20+Y20+AA20+U20</f>
        <v>61</v>
      </c>
      <c r="BN20" s="67">
        <f t="shared" si="20"/>
        <v>1282.52</v>
      </c>
      <c r="BO20" s="63">
        <f t="shared" si="20"/>
        <v>63</v>
      </c>
      <c r="BP20" s="77">
        <f t="shared" si="20"/>
        <v>1308.52</v>
      </c>
      <c r="BQ20" s="93">
        <v>15</v>
      </c>
      <c r="BR20" s="94">
        <v>132</v>
      </c>
      <c r="BS20" s="97">
        <v>5</v>
      </c>
      <c r="BT20" s="94">
        <v>46</v>
      </c>
    </row>
    <row r="21" spans="1:76" ht="40.200000000000003" customHeight="1" thickBot="1">
      <c r="A21" s="83">
        <v>14</v>
      </c>
      <c r="B21" s="84" t="s">
        <v>35</v>
      </c>
      <c r="C21" s="51">
        <v>18</v>
      </c>
      <c r="D21" s="85">
        <f t="shared" si="0"/>
        <v>36</v>
      </c>
      <c r="E21" s="86">
        <v>0</v>
      </c>
      <c r="F21" s="87">
        <v>0</v>
      </c>
      <c r="G21" s="85">
        <f t="shared" ref="G21:G29" si="21">E21+F21</f>
        <v>0</v>
      </c>
      <c r="H21" s="56">
        <f t="shared" si="4"/>
        <v>0</v>
      </c>
      <c r="I21" s="88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90">
        <v>0</v>
      </c>
      <c r="Q21" s="89">
        <v>0</v>
      </c>
      <c r="R21" s="89">
        <v>0</v>
      </c>
      <c r="S21" s="89">
        <v>0</v>
      </c>
      <c r="T21" s="89">
        <v>0</v>
      </c>
      <c r="U21" s="67">
        <v>0</v>
      </c>
      <c r="V21" s="67">
        <v>0</v>
      </c>
      <c r="W21" s="67">
        <v>0</v>
      </c>
      <c r="X21" s="91">
        <v>0</v>
      </c>
      <c r="Y21" s="92">
        <v>0</v>
      </c>
      <c r="Z21" s="67">
        <v>0</v>
      </c>
      <c r="AA21" s="67">
        <v>0</v>
      </c>
      <c r="AB21" s="91">
        <v>0</v>
      </c>
      <c r="AC21" s="67">
        <v>0</v>
      </c>
      <c r="AD21" s="67">
        <v>0</v>
      </c>
      <c r="AE21" s="67">
        <v>0</v>
      </c>
      <c r="AF21" s="67"/>
      <c r="AG21" s="67"/>
      <c r="AH21" s="67"/>
      <c r="AI21" s="67"/>
      <c r="AJ21" s="68"/>
      <c r="AK21" s="93">
        <v>0</v>
      </c>
      <c r="AL21" s="61">
        <v>0</v>
      </c>
      <c r="AM21" s="61">
        <v>0</v>
      </c>
      <c r="AN21" s="94">
        <v>0</v>
      </c>
      <c r="AO21" s="93">
        <v>0</v>
      </c>
      <c r="AP21" s="61">
        <v>0</v>
      </c>
      <c r="AQ21" s="61">
        <v>0</v>
      </c>
      <c r="AR21" s="94">
        <v>0</v>
      </c>
      <c r="AS21" s="64">
        <f t="shared" si="1"/>
        <v>0</v>
      </c>
      <c r="AT21" s="71">
        <f t="shared" si="2"/>
        <v>0</v>
      </c>
      <c r="AU21" s="88">
        <v>0</v>
      </c>
      <c r="AV21" s="87">
        <v>0</v>
      </c>
      <c r="AW21" s="95">
        <f t="shared" si="5"/>
        <v>0</v>
      </c>
      <c r="AX21" s="96">
        <f t="shared" si="6"/>
        <v>0</v>
      </c>
      <c r="AY21" s="88">
        <f t="shared" si="7"/>
        <v>0</v>
      </c>
      <c r="AZ21" s="89">
        <f t="shared" si="8"/>
        <v>0</v>
      </c>
      <c r="BA21" s="61">
        <v>11</v>
      </c>
      <c r="BB21" s="61">
        <v>127</v>
      </c>
      <c r="BC21" s="61">
        <v>2</v>
      </c>
      <c r="BD21" s="62">
        <v>21</v>
      </c>
      <c r="BE21" s="93">
        <f t="shared" si="9"/>
        <v>11</v>
      </c>
      <c r="BF21" s="61">
        <f t="shared" si="10"/>
        <v>127</v>
      </c>
      <c r="BG21" s="61">
        <f t="shared" si="11"/>
        <v>2</v>
      </c>
      <c r="BH21" s="94">
        <f t="shared" si="12"/>
        <v>21</v>
      </c>
      <c r="BI21" s="88">
        <f t="shared" si="13"/>
        <v>11</v>
      </c>
      <c r="BJ21" s="89">
        <f t="shared" si="14"/>
        <v>127</v>
      </c>
      <c r="BK21" s="89">
        <f t="shared" si="15"/>
        <v>2</v>
      </c>
      <c r="BL21" s="96">
        <f t="shared" si="16"/>
        <v>21</v>
      </c>
      <c r="BM21" s="67">
        <f t="shared" si="20"/>
        <v>11</v>
      </c>
      <c r="BN21" s="67">
        <f t="shared" si="20"/>
        <v>127</v>
      </c>
      <c r="BO21" s="63">
        <f t="shared" si="20"/>
        <v>2</v>
      </c>
      <c r="BP21" s="77">
        <f t="shared" si="20"/>
        <v>21</v>
      </c>
      <c r="BQ21" s="93">
        <v>0</v>
      </c>
      <c r="BR21" s="94">
        <v>0</v>
      </c>
      <c r="BS21" s="97">
        <v>0</v>
      </c>
      <c r="BT21" s="94">
        <v>0</v>
      </c>
    </row>
    <row r="22" spans="1:76" s="8" customFormat="1" ht="40.200000000000003" customHeight="1" thickBot="1">
      <c r="A22" s="49">
        <v>15</v>
      </c>
      <c r="B22" s="84" t="s">
        <v>63</v>
      </c>
      <c r="C22" s="51">
        <v>141</v>
      </c>
      <c r="D22" s="85">
        <f t="shared" si="0"/>
        <v>282</v>
      </c>
      <c r="E22" s="86">
        <v>0</v>
      </c>
      <c r="F22" s="87">
        <v>0</v>
      </c>
      <c r="G22" s="85">
        <f t="shared" si="21"/>
        <v>0</v>
      </c>
      <c r="H22" s="56">
        <f t="shared" si="4"/>
        <v>0</v>
      </c>
      <c r="I22" s="88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90">
        <v>0</v>
      </c>
      <c r="Q22" s="89">
        <v>0</v>
      </c>
      <c r="R22" s="89">
        <v>0</v>
      </c>
      <c r="S22" s="89">
        <v>0</v>
      </c>
      <c r="T22" s="89">
        <v>0</v>
      </c>
      <c r="U22" s="67">
        <v>0</v>
      </c>
      <c r="V22" s="67">
        <v>0</v>
      </c>
      <c r="W22" s="67">
        <v>0</v>
      </c>
      <c r="X22" s="91">
        <v>0</v>
      </c>
      <c r="Y22" s="92"/>
      <c r="Z22" s="67"/>
      <c r="AA22" s="67"/>
      <c r="AB22" s="91"/>
      <c r="AC22" s="67"/>
      <c r="AD22" s="67"/>
      <c r="AE22" s="67"/>
      <c r="AF22" s="67"/>
      <c r="AG22" s="67"/>
      <c r="AH22" s="67"/>
      <c r="AI22" s="67"/>
      <c r="AJ22" s="68"/>
      <c r="AK22" s="93">
        <v>0</v>
      </c>
      <c r="AL22" s="61">
        <v>0</v>
      </c>
      <c r="AM22" s="61">
        <v>0</v>
      </c>
      <c r="AN22" s="94">
        <v>0</v>
      </c>
      <c r="AO22" s="93">
        <v>0</v>
      </c>
      <c r="AP22" s="61">
        <v>0</v>
      </c>
      <c r="AQ22" s="61">
        <v>0</v>
      </c>
      <c r="AR22" s="94">
        <v>0</v>
      </c>
      <c r="AS22" s="64">
        <f t="shared" si="1"/>
        <v>0</v>
      </c>
      <c r="AT22" s="71">
        <f t="shared" si="2"/>
        <v>0</v>
      </c>
      <c r="AU22" s="88">
        <v>0</v>
      </c>
      <c r="AV22" s="87">
        <v>0</v>
      </c>
      <c r="AW22" s="95">
        <f t="shared" si="5"/>
        <v>0</v>
      </c>
      <c r="AX22" s="96">
        <f t="shared" si="6"/>
        <v>0</v>
      </c>
      <c r="AY22" s="88">
        <f t="shared" si="7"/>
        <v>0</v>
      </c>
      <c r="AZ22" s="89">
        <f t="shared" si="8"/>
        <v>0</v>
      </c>
      <c r="BA22" s="61">
        <v>0</v>
      </c>
      <c r="BB22" s="61">
        <v>0</v>
      </c>
      <c r="BC22" s="61">
        <v>0</v>
      </c>
      <c r="BD22" s="62">
        <v>0</v>
      </c>
      <c r="BE22" s="93">
        <f t="shared" si="9"/>
        <v>0</v>
      </c>
      <c r="BF22" s="61">
        <f t="shared" si="10"/>
        <v>0</v>
      </c>
      <c r="BG22" s="61">
        <f t="shared" si="11"/>
        <v>0</v>
      </c>
      <c r="BH22" s="94">
        <f t="shared" si="12"/>
        <v>0</v>
      </c>
      <c r="BI22" s="88">
        <f t="shared" si="13"/>
        <v>0</v>
      </c>
      <c r="BJ22" s="89">
        <f t="shared" si="14"/>
        <v>0</v>
      </c>
      <c r="BK22" s="89">
        <f t="shared" si="15"/>
        <v>0</v>
      </c>
      <c r="BL22" s="96">
        <f t="shared" si="16"/>
        <v>0</v>
      </c>
      <c r="BM22" s="67">
        <f t="shared" si="20"/>
        <v>0</v>
      </c>
      <c r="BN22" s="67">
        <f t="shared" si="20"/>
        <v>0</v>
      </c>
      <c r="BO22" s="63">
        <f t="shared" si="20"/>
        <v>0</v>
      </c>
      <c r="BP22" s="77">
        <f t="shared" si="20"/>
        <v>0</v>
      </c>
      <c r="BQ22" s="93">
        <v>0</v>
      </c>
      <c r="BR22" s="94">
        <v>0</v>
      </c>
      <c r="BS22" s="88">
        <v>0</v>
      </c>
      <c r="BT22" s="96">
        <v>0</v>
      </c>
      <c r="BU22" s="82"/>
      <c r="BV22" s="82"/>
      <c r="BW22" s="82"/>
      <c r="BX22" s="82"/>
    </row>
    <row r="23" spans="1:76" s="8" customFormat="1" ht="40.200000000000003" customHeight="1" thickBot="1">
      <c r="A23" s="83">
        <v>16</v>
      </c>
      <c r="B23" s="84" t="s">
        <v>36</v>
      </c>
      <c r="C23" s="103">
        <v>471</v>
      </c>
      <c r="D23" s="85">
        <f t="shared" si="0"/>
        <v>942</v>
      </c>
      <c r="E23" s="86">
        <v>29</v>
      </c>
      <c r="F23" s="87">
        <v>33</v>
      </c>
      <c r="G23" s="85">
        <v>4</v>
      </c>
      <c r="H23" s="56">
        <f t="shared" si="4"/>
        <v>0.42462845010615713</v>
      </c>
      <c r="I23" s="88">
        <v>0</v>
      </c>
      <c r="J23" s="89">
        <v>0</v>
      </c>
      <c r="K23" s="89">
        <v>12</v>
      </c>
      <c r="L23" s="89">
        <v>249</v>
      </c>
      <c r="M23" s="89">
        <v>0</v>
      </c>
      <c r="N23" s="89">
        <v>0</v>
      </c>
      <c r="O23" s="89">
        <v>33</v>
      </c>
      <c r="P23" s="90">
        <v>642.57303999999999</v>
      </c>
      <c r="Q23" s="89">
        <v>0</v>
      </c>
      <c r="R23" s="89">
        <v>0</v>
      </c>
      <c r="S23" s="89">
        <v>5</v>
      </c>
      <c r="T23" s="89">
        <v>108.80316000000001</v>
      </c>
      <c r="U23" s="67">
        <v>0</v>
      </c>
      <c r="V23" s="67">
        <v>0</v>
      </c>
      <c r="W23" s="67">
        <v>3</v>
      </c>
      <c r="X23" s="91">
        <v>51.117190000000001</v>
      </c>
      <c r="Y23" s="92">
        <v>0</v>
      </c>
      <c r="Z23" s="67">
        <v>0</v>
      </c>
      <c r="AA23" s="67">
        <v>5</v>
      </c>
      <c r="AB23" s="91">
        <v>94</v>
      </c>
      <c r="AC23" s="67"/>
      <c r="AD23" s="67"/>
      <c r="AE23" s="67"/>
      <c r="AF23" s="67"/>
      <c r="AG23" s="67"/>
      <c r="AH23" s="67"/>
      <c r="AI23" s="67"/>
      <c r="AJ23" s="68"/>
      <c r="AK23" s="92">
        <v>0</v>
      </c>
      <c r="AL23" s="67">
        <v>0</v>
      </c>
      <c r="AM23" s="67">
        <v>5</v>
      </c>
      <c r="AN23" s="91">
        <v>108.30315999999999</v>
      </c>
      <c r="AO23" s="93">
        <v>0</v>
      </c>
      <c r="AP23" s="61">
        <v>0</v>
      </c>
      <c r="AQ23" s="61">
        <v>0</v>
      </c>
      <c r="AR23" s="94">
        <v>0</v>
      </c>
      <c r="AS23" s="64">
        <f t="shared" si="1"/>
        <v>12</v>
      </c>
      <c r="AT23" s="71">
        <f t="shared" si="2"/>
        <v>249</v>
      </c>
      <c r="AU23" s="88">
        <v>0</v>
      </c>
      <c r="AV23" s="87">
        <v>0</v>
      </c>
      <c r="AW23" s="95">
        <f t="shared" si="5"/>
        <v>8</v>
      </c>
      <c r="AX23" s="96">
        <f t="shared" si="6"/>
        <v>159.92035000000001</v>
      </c>
      <c r="AY23" s="88">
        <f t="shared" si="7"/>
        <v>3</v>
      </c>
      <c r="AZ23" s="89">
        <f t="shared" si="8"/>
        <v>51.117190000000001</v>
      </c>
      <c r="BA23" s="61">
        <v>90</v>
      </c>
      <c r="BB23" s="61">
        <v>1712.2</v>
      </c>
      <c r="BC23" s="61">
        <v>87</v>
      </c>
      <c r="BD23" s="62">
        <v>1879</v>
      </c>
      <c r="BE23" s="93">
        <f t="shared" si="9"/>
        <v>95</v>
      </c>
      <c r="BF23" s="61">
        <f t="shared" si="10"/>
        <v>1806</v>
      </c>
      <c r="BG23" s="61">
        <f t="shared" si="11"/>
        <v>116</v>
      </c>
      <c r="BH23" s="94">
        <f t="shared" si="12"/>
        <v>2480.9203499999999</v>
      </c>
      <c r="BI23" s="88">
        <f t="shared" si="13"/>
        <v>95</v>
      </c>
      <c r="BJ23" s="89">
        <f t="shared" si="14"/>
        <v>1806</v>
      </c>
      <c r="BK23" s="89">
        <f t="shared" si="15"/>
        <v>111</v>
      </c>
      <c r="BL23" s="96">
        <f t="shared" si="16"/>
        <v>2372.1171899999999</v>
      </c>
      <c r="BM23" s="67">
        <v>95</v>
      </c>
      <c r="BN23" s="67">
        <v>1806</v>
      </c>
      <c r="BO23" s="63">
        <v>108</v>
      </c>
      <c r="BP23" s="77">
        <v>2321</v>
      </c>
      <c r="BQ23" s="93">
        <v>71</v>
      </c>
      <c r="BR23" s="94">
        <v>658.77202090000014</v>
      </c>
      <c r="BS23" s="97">
        <v>0</v>
      </c>
      <c r="BT23" s="94">
        <v>0</v>
      </c>
      <c r="BU23" s="82"/>
      <c r="BV23" s="82"/>
      <c r="BW23" s="82"/>
      <c r="BX23" s="82"/>
    </row>
    <row r="24" spans="1:76" s="8" customFormat="1" ht="40.200000000000003" customHeight="1" thickBot="1">
      <c r="A24" s="49">
        <v>17</v>
      </c>
      <c r="B24" s="84" t="s">
        <v>37</v>
      </c>
      <c r="C24" s="51">
        <v>272</v>
      </c>
      <c r="D24" s="85">
        <f t="shared" si="0"/>
        <v>544</v>
      </c>
      <c r="E24" s="86">
        <v>2</v>
      </c>
      <c r="F24" s="87">
        <v>0</v>
      </c>
      <c r="G24" s="85">
        <v>0</v>
      </c>
      <c r="H24" s="56">
        <f t="shared" si="4"/>
        <v>0</v>
      </c>
      <c r="I24" s="88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90">
        <v>0</v>
      </c>
      <c r="Q24" s="89">
        <v>0</v>
      </c>
      <c r="R24" s="89">
        <v>0</v>
      </c>
      <c r="S24" s="89">
        <v>0</v>
      </c>
      <c r="T24" s="89">
        <v>0</v>
      </c>
      <c r="U24" s="67">
        <v>0</v>
      </c>
      <c r="V24" s="67">
        <v>0</v>
      </c>
      <c r="W24" s="67">
        <v>0</v>
      </c>
      <c r="X24" s="91">
        <v>0</v>
      </c>
      <c r="Y24" s="92">
        <v>0</v>
      </c>
      <c r="Z24" s="67">
        <v>0</v>
      </c>
      <c r="AA24" s="67">
        <v>0</v>
      </c>
      <c r="AB24" s="91">
        <v>0</v>
      </c>
      <c r="AC24" s="67"/>
      <c r="AD24" s="67"/>
      <c r="AE24" s="67"/>
      <c r="AF24" s="67"/>
      <c r="AG24" s="67"/>
      <c r="AH24" s="67"/>
      <c r="AI24" s="67"/>
      <c r="AJ24" s="68"/>
      <c r="AK24" s="93">
        <v>0</v>
      </c>
      <c r="AL24" s="61">
        <v>0</v>
      </c>
      <c r="AM24" s="61">
        <v>0</v>
      </c>
      <c r="AN24" s="94">
        <v>0</v>
      </c>
      <c r="AO24" s="93">
        <v>0</v>
      </c>
      <c r="AP24" s="61">
        <v>0</v>
      </c>
      <c r="AQ24" s="61">
        <v>0</v>
      </c>
      <c r="AR24" s="94">
        <v>0</v>
      </c>
      <c r="AS24" s="64">
        <f t="shared" si="1"/>
        <v>0</v>
      </c>
      <c r="AT24" s="71">
        <f t="shared" si="2"/>
        <v>0</v>
      </c>
      <c r="AU24" s="88">
        <v>0</v>
      </c>
      <c r="AV24" s="87">
        <v>0</v>
      </c>
      <c r="AW24" s="95">
        <f t="shared" si="5"/>
        <v>0</v>
      </c>
      <c r="AX24" s="96">
        <f t="shared" si="6"/>
        <v>0</v>
      </c>
      <c r="AY24" s="88">
        <f t="shared" si="7"/>
        <v>0</v>
      </c>
      <c r="AZ24" s="89">
        <f t="shared" si="8"/>
        <v>0</v>
      </c>
      <c r="BA24" s="61">
        <v>0</v>
      </c>
      <c r="BB24" s="61">
        <v>0</v>
      </c>
      <c r="BC24" s="61">
        <v>2</v>
      </c>
      <c r="BD24" s="62">
        <v>27</v>
      </c>
      <c r="BE24" s="93">
        <f t="shared" si="9"/>
        <v>0</v>
      </c>
      <c r="BF24" s="61">
        <f t="shared" si="10"/>
        <v>0</v>
      </c>
      <c r="BG24" s="61">
        <f t="shared" si="11"/>
        <v>2</v>
      </c>
      <c r="BH24" s="94">
        <f t="shared" si="12"/>
        <v>27</v>
      </c>
      <c r="BI24" s="88">
        <f t="shared" si="13"/>
        <v>0</v>
      </c>
      <c r="BJ24" s="89">
        <f t="shared" si="14"/>
        <v>0</v>
      </c>
      <c r="BK24" s="89">
        <f t="shared" si="15"/>
        <v>2</v>
      </c>
      <c r="BL24" s="96">
        <f t="shared" si="16"/>
        <v>27</v>
      </c>
      <c r="BM24" s="67">
        <f t="shared" ref="BM24:BN27" si="22">BA24+Y24+AA24+U24</f>
        <v>0</v>
      </c>
      <c r="BN24" s="67">
        <f t="shared" si="22"/>
        <v>0</v>
      </c>
      <c r="BO24" s="63">
        <v>2</v>
      </c>
      <c r="BP24" s="77">
        <f>BD24+AB24+AD24+X24</f>
        <v>27</v>
      </c>
      <c r="BQ24" s="93">
        <v>2</v>
      </c>
      <c r="BR24" s="94">
        <v>27</v>
      </c>
      <c r="BS24" s="97">
        <v>0</v>
      </c>
      <c r="BT24" s="94">
        <v>0</v>
      </c>
      <c r="BU24" s="82"/>
      <c r="BV24" s="82"/>
      <c r="BW24" s="82"/>
      <c r="BX24" s="82"/>
    </row>
    <row r="25" spans="1:76" ht="40.200000000000003" customHeight="1" thickBot="1">
      <c r="A25" s="83">
        <v>18</v>
      </c>
      <c r="B25" s="84" t="s">
        <v>38</v>
      </c>
      <c r="C25" s="51">
        <v>90</v>
      </c>
      <c r="D25" s="85">
        <f t="shared" si="0"/>
        <v>180</v>
      </c>
      <c r="E25" s="86">
        <v>0</v>
      </c>
      <c r="F25" s="87">
        <v>0</v>
      </c>
      <c r="G25" s="85">
        <f t="shared" si="21"/>
        <v>0</v>
      </c>
      <c r="H25" s="56">
        <f t="shared" si="4"/>
        <v>0</v>
      </c>
      <c r="I25" s="88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90">
        <v>0</v>
      </c>
      <c r="Q25" s="89">
        <v>0</v>
      </c>
      <c r="R25" s="89">
        <v>0</v>
      </c>
      <c r="S25" s="89">
        <v>0</v>
      </c>
      <c r="T25" s="89">
        <v>0</v>
      </c>
      <c r="U25" s="67">
        <v>0</v>
      </c>
      <c r="V25" s="67">
        <v>0</v>
      </c>
      <c r="W25" s="67">
        <v>0</v>
      </c>
      <c r="X25" s="91">
        <v>0</v>
      </c>
      <c r="Y25" s="92">
        <v>0</v>
      </c>
      <c r="Z25" s="67">
        <v>0</v>
      </c>
      <c r="AA25" s="67">
        <v>0</v>
      </c>
      <c r="AB25" s="91">
        <v>0</v>
      </c>
      <c r="AC25" s="67"/>
      <c r="AD25" s="67"/>
      <c r="AE25" s="67"/>
      <c r="AF25" s="67"/>
      <c r="AG25" s="67"/>
      <c r="AH25" s="67"/>
      <c r="AI25" s="67"/>
      <c r="AJ25" s="68"/>
      <c r="AK25" s="93">
        <v>0</v>
      </c>
      <c r="AL25" s="61">
        <v>0</v>
      </c>
      <c r="AM25" s="61">
        <v>0</v>
      </c>
      <c r="AN25" s="94">
        <v>0</v>
      </c>
      <c r="AO25" s="93">
        <v>0</v>
      </c>
      <c r="AP25" s="61">
        <v>0</v>
      </c>
      <c r="AQ25" s="61">
        <v>0</v>
      </c>
      <c r="AR25" s="94">
        <v>0</v>
      </c>
      <c r="AS25" s="64">
        <f t="shared" si="1"/>
        <v>0</v>
      </c>
      <c r="AT25" s="71">
        <f t="shared" si="2"/>
        <v>0</v>
      </c>
      <c r="AU25" s="88">
        <v>0</v>
      </c>
      <c r="AV25" s="87">
        <v>0</v>
      </c>
      <c r="AW25" s="95">
        <f t="shared" si="5"/>
        <v>0</v>
      </c>
      <c r="AX25" s="96">
        <f t="shared" si="6"/>
        <v>0</v>
      </c>
      <c r="AY25" s="88">
        <f t="shared" si="7"/>
        <v>0</v>
      </c>
      <c r="AZ25" s="89">
        <f t="shared" si="8"/>
        <v>0</v>
      </c>
      <c r="BA25" s="61">
        <v>0</v>
      </c>
      <c r="BB25" s="61">
        <v>0</v>
      </c>
      <c r="BC25" s="61">
        <v>0</v>
      </c>
      <c r="BD25" s="62">
        <v>0</v>
      </c>
      <c r="BE25" s="93">
        <f t="shared" si="9"/>
        <v>0</v>
      </c>
      <c r="BF25" s="61">
        <f t="shared" si="10"/>
        <v>0</v>
      </c>
      <c r="BG25" s="61">
        <f t="shared" si="11"/>
        <v>0</v>
      </c>
      <c r="BH25" s="94">
        <f t="shared" si="12"/>
        <v>0</v>
      </c>
      <c r="BI25" s="88">
        <f t="shared" si="13"/>
        <v>0</v>
      </c>
      <c r="BJ25" s="89">
        <f t="shared" si="14"/>
        <v>0</v>
      </c>
      <c r="BK25" s="89">
        <f t="shared" si="15"/>
        <v>0</v>
      </c>
      <c r="BL25" s="96">
        <f t="shared" si="16"/>
        <v>0</v>
      </c>
      <c r="BM25" s="67">
        <f t="shared" si="22"/>
        <v>0</v>
      </c>
      <c r="BN25" s="67">
        <f t="shared" si="22"/>
        <v>0</v>
      </c>
      <c r="BO25" s="63">
        <f>BC25+AA25+AC25+W25</f>
        <v>0</v>
      </c>
      <c r="BP25" s="77">
        <f>BD25+AB25+AD25+X25</f>
        <v>0</v>
      </c>
      <c r="BQ25" s="93">
        <v>0</v>
      </c>
      <c r="BR25" s="94">
        <v>0</v>
      </c>
      <c r="BS25" s="97">
        <v>0</v>
      </c>
      <c r="BT25" s="94">
        <v>0</v>
      </c>
    </row>
    <row r="26" spans="1:76" ht="40.200000000000003" customHeight="1" thickBot="1">
      <c r="A26" s="49">
        <v>19</v>
      </c>
      <c r="B26" s="84" t="s">
        <v>39</v>
      </c>
      <c r="C26" s="51">
        <v>96</v>
      </c>
      <c r="D26" s="85">
        <f t="shared" si="0"/>
        <v>192</v>
      </c>
      <c r="E26" s="86">
        <v>0</v>
      </c>
      <c r="F26" s="87">
        <v>0</v>
      </c>
      <c r="G26" s="85">
        <f t="shared" si="21"/>
        <v>0</v>
      </c>
      <c r="H26" s="56">
        <f t="shared" si="4"/>
        <v>0</v>
      </c>
      <c r="I26" s="88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90">
        <v>0</v>
      </c>
      <c r="Q26" s="89">
        <v>0</v>
      </c>
      <c r="R26" s="89">
        <v>0</v>
      </c>
      <c r="S26" s="89">
        <v>0</v>
      </c>
      <c r="T26" s="89">
        <v>0</v>
      </c>
      <c r="U26" s="67">
        <v>0</v>
      </c>
      <c r="V26" s="67">
        <v>0</v>
      </c>
      <c r="W26" s="67">
        <v>0</v>
      </c>
      <c r="X26" s="91">
        <v>0</v>
      </c>
      <c r="Y26" s="92">
        <v>0</v>
      </c>
      <c r="Z26" s="67">
        <v>0</v>
      </c>
      <c r="AA26" s="67">
        <v>0</v>
      </c>
      <c r="AB26" s="91">
        <v>0</v>
      </c>
      <c r="AC26" s="67"/>
      <c r="AD26" s="67"/>
      <c r="AE26" s="67"/>
      <c r="AF26" s="67"/>
      <c r="AG26" s="67"/>
      <c r="AH26" s="67"/>
      <c r="AI26" s="67"/>
      <c r="AJ26" s="68"/>
      <c r="AK26" s="93">
        <v>0</v>
      </c>
      <c r="AL26" s="61">
        <v>0</v>
      </c>
      <c r="AM26" s="61">
        <v>0</v>
      </c>
      <c r="AN26" s="94">
        <v>0</v>
      </c>
      <c r="AO26" s="93">
        <v>0</v>
      </c>
      <c r="AP26" s="61">
        <v>0</v>
      </c>
      <c r="AQ26" s="61">
        <v>0</v>
      </c>
      <c r="AR26" s="94">
        <v>0</v>
      </c>
      <c r="AS26" s="64">
        <f t="shared" si="1"/>
        <v>0</v>
      </c>
      <c r="AT26" s="71">
        <f t="shared" si="2"/>
        <v>0</v>
      </c>
      <c r="AU26" s="88">
        <v>0</v>
      </c>
      <c r="AV26" s="87">
        <v>0</v>
      </c>
      <c r="AW26" s="95">
        <f t="shared" si="5"/>
        <v>0</v>
      </c>
      <c r="AX26" s="96">
        <f t="shared" si="6"/>
        <v>0</v>
      </c>
      <c r="AY26" s="88">
        <f t="shared" si="7"/>
        <v>0</v>
      </c>
      <c r="AZ26" s="89">
        <f t="shared" si="8"/>
        <v>0</v>
      </c>
      <c r="BA26" s="61">
        <v>0</v>
      </c>
      <c r="BB26" s="61">
        <v>0</v>
      </c>
      <c r="BC26" s="61">
        <v>0</v>
      </c>
      <c r="BD26" s="62">
        <v>0</v>
      </c>
      <c r="BE26" s="93">
        <f t="shared" si="9"/>
        <v>0</v>
      </c>
      <c r="BF26" s="61">
        <f t="shared" si="10"/>
        <v>0</v>
      </c>
      <c r="BG26" s="61">
        <f t="shared" si="11"/>
        <v>0</v>
      </c>
      <c r="BH26" s="94">
        <f t="shared" si="12"/>
        <v>0</v>
      </c>
      <c r="BI26" s="88">
        <f t="shared" si="13"/>
        <v>0</v>
      </c>
      <c r="BJ26" s="89">
        <f t="shared" si="14"/>
        <v>0</v>
      </c>
      <c r="BK26" s="89">
        <f t="shared" si="15"/>
        <v>0</v>
      </c>
      <c r="BL26" s="96">
        <f t="shared" si="16"/>
        <v>0</v>
      </c>
      <c r="BM26" s="67">
        <f t="shared" si="22"/>
        <v>0</v>
      </c>
      <c r="BN26" s="67">
        <f t="shared" si="22"/>
        <v>0</v>
      </c>
      <c r="BO26" s="63">
        <f>BC26+AA26+AC26+W26</f>
        <v>0</v>
      </c>
      <c r="BP26" s="77">
        <f>BD26+AB26+AD26+X26</f>
        <v>0</v>
      </c>
      <c r="BQ26" s="93">
        <v>0</v>
      </c>
      <c r="BR26" s="94">
        <v>0</v>
      </c>
      <c r="BS26" s="97">
        <v>0</v>
      </c>
      <c r="BT26" s="94">
        <v>0</v>
      </c>
    </row>
    <row r="27" spans="1:76" ht="40.200000000000003" customHeight="1" thickBot="1">
      <c r="A27" s="83">
        <v>20</v>
      </c>
      <c r="B27" s="84" t="s">
        <v>40</v>
      </c>
      <c r="C27" s="51">
        <v>29</v>
      </c>
      <c r="D27" s="85">
        <f t="shared" si="0"/>
        <v>58</v>
      </c>
      <c r="E27" s="86">
        <v>0</v>
      </c>
      <c r="F27" s="87">
        <v>0</v>
      </c>
      <c r="G27" s="85">
        <f t="shared" si="21"/>
        <v>0</v>
      </c>
      <c r="H27" s="56">
        <f t="shared" si="4"/>
        <v>0</v>
      </c>
      <c r="I27" s="88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90">
        <v>0</v>
      </c>
      <c r="Q27" s="89">
        <v>0</v>
      </c>
      <c r="R27" s="89">
        <v>0</v>
      </c>
      <c r="S27" s="89">
        <v>0</v>
      </c>
      <c r="T27" s="89">
        <v>0</v>
      </c>
      <c r="U27" s="67">
        <v>0</v>
      </c>
      <c r="V27" s="67">
        <v>0</v>
      </c>
      <c r="W27" s="67">
        <v>0</v>
      </c>
      <c r="X27" s="91">
        <v>0</v>
      </c>
      <c r="Y27" s="92">
        <v>0</v>
      </c>
      <c r="Z27" s="67">
        <v>0</v>
      </c>
      <c r="AA27" s="67">
        <v>0</v>
      </c>
      <c r="AB27" s="91">
        <v>0</v>
      </c>
      <c r="AC27" s="67"/>
      <c r="AD27" s="67"/>
      <c r="AE27" s="67"/>
      <c r="AF27" s="67"/>
      <c r="AG27" s="67"/>
      <c r="AH27" s="67"/>
      <c r="AI27" s="67"/>
      <c r="AJ27" s="68"/>
      <c r="AK27" s="93">
        <v>0</v>
      </c>
      <c r="AL27" s="61">
        <v>0</v>
      </c>
      <c r="AM27" s="61">
        <v>0</v>
      </c>
      <c r="AN27" s="94">
        <v>0</v>
      </c>
      <c r="AO27" s="93">
        <v>0</v>
      </c>
      <c r="AP27" s="61">
        <v>0</v>
      </c>
      <c r="AQ27" s="61">
        <v>0</v>
      </c>
      <c r="AR27" s="94">
        <v>0</v>
      </c>
      <c r="AS27" s="64">
        <f t="shared" si="1"/>
        <v>0</v>
      </c>
      <c r="AT27" s="71">
        <f t="shared" si="2"/>
        <v>0</v>
      </c>
      <c r="AU27" s="88">
        <v>0</v>
      </c>
      <c r="AV27" s="87">
        <v>0</v>
      </c>
      <c r="AW27" s="95">
        <f t="shared" si="5"/>
        <v>0</v>
      </c>
      <c r="AX27" s="96">
        <f t="shared" si="6"/>
        <v>0</v>
      </c>
      <c r="AY27" s="88">
        <f t="shared" si="7"/>
        <v>0</v>
      </c>
      <c r="AZ27" s="89">
        <f t="shared" si="8"/>
        <v>0</v>
      </c>
      <c r="BA27" s="61">
        <v>0</v>
      </c>
      <c r="BB27" s="61">
        <v>0</v>
      </c>
      <c r="BC27" s="61">
        <v>0</v>
      </c>
      <c r="BD27" s="62">
        <v>0</v>
      </c>
      <c r="BE27" s="93">
        <f t="shared" si="9"/>
        <v>0</v>
      </c>
      <c r="BF27" s="61">
        <f t="shared" si="10"/>
        <v>0</v>
      </c>
      <c r="BG27" s="61">
        <f t="shared" si="11"/>
        <v>0</v>
      </c>
      <c r="BH27" s="94">
        <f t="shared" si="12"/>
        <v>0</v>
      </c>
      <c r="BI27" s="88">
        <f t="shared" si="13"/>
        <v>0</v>
      </c>
      <c r="BJ27" s="89">
        <f t="shared" si="14"/>
        <v>0</v>
      </c>
      <c r="BK27" s="89">
        <f t="shared" si="15"/>
        <v>0</v>
      </c>
      <c r="BL27" s="96">
        <f t="shared" si="16"/>
        <v>0</v>
      </c>
      <c r="BM27" s="67">
        <f t="shared" si="22"/>
        <v>0</v>
      </c>
      <c r="BN27" s="67">
        <f t="shared" si="22"/>
        <v>0</v>
      </c>
      <c r="BO27" s="63">
        <f>BC27+AA27+AC27+W27</f>
        <v>0</v>
      </c>
      <c r="BP27" s="77">
        <f>BD27+AB27+AD27+X27</f>
        <v>0</v>
      </c>
      <c r="BQ27" s="93">
        <v>0</v>
      </c>
      <c r="BR27" s="94">
        <v>0</v>
      </c>
      <c r="BS27" s="97">
        <v>0</v>
      </c>
      <c r="BT27" s="94">
        <v>0</v>
      </c>
    </row>
    <row r="28" spans="1:76" s="8" customFormat="1" ht="40.200000000000003" customHeight="1" thickBot="1">
      <c r="A28" s="49">
        <v>21</v>
      </c>
      <c r="B28" s="84" t="s">
        <v>41</v>
      </c>
      <c r="C28" s="51">
        <v>137</v>
      </c>
      <c r="D28" s="85">
        <f t="shared" si="0"/>
        <v>274</v>
      </c>
      <c r="E28" s="86">
        <v>3</v>
      </c>
      <c r="F28" s="87">
        <v>0</v>
      </c>
      <c r="G28" s="85">
        <v>2</v>
      </c>
      <c r="H28" s="56">
        <f t="shared" si="4"/>
        <v>0.72992700729927007</v>
      </c>
      <c r="I28" s="88">
        <v>1</v>
      </c>
      <c r="J28" s="89">
        <v>1</v>
      </c>
      <c r="K28" s="89">
        <v>2</v>
      </c>
      <c r="L28" s="89">
        <v>1</v>
      </c>
      <c r="M28" s="89">
        <v>0</v>
      </c>
      <c r="N28" s="89">
        <v>0</v>
      </c>
      <c r="O28" s="89">
        <v>0</v>
      </c>
      <c r="P28" s="90">
        <v>0</v>
      </c>
      <c r="Q28" s="89">
        <v>3</v>
      </c>
      <c r="R28" s="89">
        <v>75.91</v>
      </c>
      <c r="S28" s="89">
        <v>2</v>
      </c>
      <c r="T28" s="89">
        <v>39.67</v>
      </c>
      <c r="U28" s="67">
        <v>3</v>
      </c>
      <c r="V28" s="67">
        <v>75.91</v>
      </c>
      <c r="W28" s="67">
        <v>2</v>
      </c>
      <c r="X28" s="91">
        <v>39.67</v>
      </c>
      <c r="Y28" s="92">
        <v>0</v>
      </c>
      <c r="Z28" s="67">
        <v>0</v>
      </c>
      <c r="AA28" s="67">
        <v>0</v>
      </c>
      <c r="AB28" s="91">
        <v>0</v>
      </c>
      <c r="AC28" s="67"/>
      <c r="AD28" s="67"/>
      <c r="AE28" s="67"/>
      <c r="AF28" s="67"/>
      <c r="AG28" s="67"/>
      <c r="AH28" s="67"/>
      <c r="AI28" s="67"/>
      <c r="AJ28" s="68"/>
      <c r="AK28" s="93">
        <v>0</v>
      </c>
      <c r="AL28" s="61">
        <v>0</v>
      </c>
      <c r="AM28" s="61">
        <v>2</v>
      </c>
      <c r="AN28" s="94">
        <v>39.67</v>
      </c>
      <c r="AO28" s="93">
        <v>0</v>
      </c>
      <c r="AP28" s="61">
        <v>0</v>
      </c>
      <c r="AQ28" s="61">
        <v>0</v>
      </c>
      <c r="AR28" s="94">
        <v>0</v>
      </c>
      <c r="AS28" s="64">
        <f t="shared" si="1"/>
        <v>3</v>
      </c>
      <c r="AT28" s="71">
        <f t="shared" si="2"/>
        <v>2</v>
      </c>
      <c r="AU28" s="88">
        <v>0</v>
      </c>
      <c r="AV28" s="87">
        <v>0</v>
      </c>
      <c r="AW28" s="95">
        <v>7</v>
      </c>
      <c r="AX28" s="96">
        <v>156</v>
      </c>
      <c r="AY28" s="88">
        <f t="shared" si="7"/>
        <v>5</v>
      </c>
      <c r="AZ28" s="89">
        <f t="shared" si="8"/>
        <v>115.58</v>
      </c>
      <c r="BA28" s="61">
        <v>32</v>
      </c>
      <c r="BB28" s="61">
        <v>537.053</v>
      </c>
      <c r="BC28" s="61">
        <v>32</v>
      </c>
      <c r="BD28" s="62">
        <v>537.053</v>
      </c>
      <c r="BE28" s="93">
        <f t="shared" si="9"/>
        <v>42</v>
      </c>
      <c r="BF28" s="61">
        <f t="shared" si="10"/>
        <v>769.81999999999994</v>
      </c>
      <c r="BG28" s="61">
        <f t="shared" si="11"/>
        <v>43</v>
      </c>
      <c r="BH28" s="94">
        <f t="shared" si="12"/>
        <v>785.33999999999992</v>
      </c>
      <c r="BI28" s="88">
        <f t="shared" si="13"/>
        <v>39</v>
      </c>
      <c r="BJ28" s="89">
        <f t="shared" si="14"/>
        <v>693.91</v>
      </c>
      <c r="BK28" s="89">
        <f t="shared" si="15"/>
        <v>41</v>
      </c>
      <c r="BL28" s="96">
        <f t="shared" si="16"/>
        <v>745.67</v>
      </c>
      <c r="BM28" s="67">
        <v>36</v>
      </c>
      <c r="BN28" s="67">
        <v>618</v>
      </c>
      <c r="BO28" s="63">
        <v>39</v>
      </c>
      <c r="BP28" s="77">
        <v>706</v>
      </c>
      <c r="BQ28" s="104">
        <v>91</v>
      </c>
      <c r="BR28" s="94">
        <v>1037.8079</v>
      </c>
      <c r="BS28" s="97">
        <v>0</v>
      </c>
      <c r="BT28" s="94">
        <v>0</v>
      </c>
      <c r="BU28" s="82"/>
      <c r="BV28" s="82"/>
      <c r="BW28" s="82"/>
      <c r="BX28" s="82"/>
    </row>
    <row r="29" spans="1:76" ht="40.200000000000003" customHeight="1" thickBot="1">
      <c r="A29" s="83">
        <v>22</v>
      </c>
      <c r="B29" s="84" t="s">
        <v>42</v>
      </c>
      <c r="C29" s="51">
        <v>356</v>
      </c>
      <c r="D29" s="85">
        <f t="shared" si="0"/>
        <v>712</v>
      </c>
      <c r="E29" s="86">
        <v>0</v>
      </c>
      <c r="F29" s="87">
        <v>0</v>
      </c>
      <c r="G29" s="85">
        <f t="shared" si="21"/>
        <v>0</v>
      </c>
      <c r="H29" s="56">
        <f t="shared" si="4"/>
        <v>0</v>
      </c>
      <c r="I29" s="88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90">
        <v>0</v>
      </c>
      <c r="Q29" s="89">
        <v>0</v>
      </c>
      <c r="R29" s="89">
        <v>0</v>
      </c>
      <c r="S29" s="89">
        <v>0</v>
      </c>
      <c r="T29" s="89">
        <v>0</v>
      </c>
      <c r="U29" s="67">
        <v>0</v>
      </c>
      <c r="V29" s="67">
        <v>0</v>
      </c>
      <c r="W29" s="67">
        <v>0</v>
      </c>
      <c r="X29" s="91">
        <v>0</v>
      </c>
      <c r="Y29" s="92">
        <v>0</v>
      </c>
      <c r="Z29" s="67">
        <v>0</v>
      </c>
      <c r="AA29" s="67">
        <v>0</v>
      </c>
      <c r="AB29" s="91">
        <v>0</v>
      </c>
      <c r="AC29" s="67"/>
      <c r="AD29" s="67"/>
      <c r="AE29" s="67"/>
      <c r="AF29" s="67"/>
      <c r="AG29" s="67"/>
      <c r="AH29" s="67"/>
      <c r="AI29" s="67"/>
      <c r="AJ29" s="68"/>
      <c r="AK29" s="93">
        <v>0</v>
      </c>
      <c r="AL29" s="61">
        <v>0</v>
      </c>
      <c r="AM29" s="61">
        <v>0</v>
      </c>
      <c r="AN29" s="94">
        <v>0</v>
      </c>
      <c r="AO29" s="93">
        <v>0</v>
      </c>
      <c r="AP29" s="61">
        <v>0</v>
      </c>
      <c r="AQ29" s="61">
        <v>0</v>
      </c>
      <c r="AR29" s="94">
        <v>0</v>
      </c>
      <c r="AS29" s="64">
        <f t="shared" si="1"/>
        <v>0</v>
      </c>
      <c r="AT29" s="71">
        <f t="shared" si="2"/>
        <v>0</v>
      </c>
      <c r="AU29" s="88">
        <v>0</v>
      </c>
      <c r="AV29" s="87">
        <v>0</v>
      </c>
      <c r="AW29" s="95">
        <f t="shared" si="5"/>
        <v>0</v>
      </c>
      <c r="AX29" s="96">
        <f t="shared" si="6"/>
        <v>0</v>
      </c>
      <c r="AY29" s="88">
        <f t="shared" si="7"/>
        <v>0</v>
      </c>
      <c r="AZ29" s="89">
        <f t="shared" si="8"/>
        <v>0</v>
      </c>
      <c r="BA29" s="61">
        <v>0</v>
      </c>
      <c r="BB29" s="61">
        <v>0</v>
      </c>
      <c r="BC29" s="61">
        <v>0</v>
      </c>
      <c r="BD29" s="62">
        <v>0</v>
      </c>
      <c r="BE29" s="93">
        <f t="shared" si="9"/>
        <v>0</v>
      </c>
      <c r="BF29" s="61">
        <f t="shared" si="10"/>
        <v>0</v>
      </c>
      <c r="BG29" s="61">
        <f t="shared" si="11"/>
        <v>0</v>
      </c>
      <c r="BH29" s="94">
        <f t="shared" si="12"/>
        <v>0</v>
      </c>
      <c r="BI29" s="88">
        <f t="shared" si="13"/>
        <v>0</v>
      </c>
      <c r="BJ29" s="89">
        <f t="shared" si="14"/>
        <v>0</v>
      </c>
      <c r="BK29" s="89">
        <f t="shared" si="15"/>
        <v>0</v>
      </c>
      <c r="BL29" s="96">
        <f t="shared" si="16"/>
        <v>0</v>
      </c>
      <c r="BM29" s="67">
        <f>BA29+Y29+AA29+U29</f>
        <v>0</v>
      </c>
      <c r="BN29" s="67">
        <f>BB29+Z29+AB29+V29</f>
        <v>0</v>
      </c>
      <c r="BO29" s="63">
        <f>BC29+AA29+AC29+W29</f>
        <v>0</v>
      </c>
      <c r="BP29" s="77">
        <f>BD29+AB29+AD29+X29</f>
        <v>0</v>
      </c>
      <c r="BQ29" s="93">
        <v>1</v>
      </c>
      <c r="BR29" s="94">
        <v>10</v>
      </c>
      <c r="BS29" s="88">
        <v>0</v>
      </c>
      <c r="BT29" s="96">
        <v>0</v>
      </c>
    </row>
    <row r="30" spans="1:76" ht="40.200000000000003" customHeight="1" thickBot="1">
      <c r="A30" s="49">
        <v>24</v>
      </c>
      <c r="B30" s="84" t="s">
        <v>58</v>
      </c>
      <c r="C30" s="51">
        <v>11</v>
      </c>
      <c r="D30" s="85">
        <f t="shared" si="0"/>
        <v>22</v>
      </c>
      <c r="E30" s="86"/>
      <c r="F30" s="87"/>
      <c r="G30" s="85">
        <v>0</v>
      </c>
      <c r="H30" s="56">
        <v>0</v>
      </c>
      <c r="I30" s="88"/>
      <c r="J30" s="89"/>
      <c r="K30" s="89"/>
      <c r="L30" s="89"/>
      <c r="M30" s="89"/>
      <c r="N30" s="89"/>
      <c r="O30" s="89"/>
      <c r="P30" s="90"/>
      <c r="Q30" s="89">
        <v>0</v>
      </c>
      <c r="R30" s="89">
        <v>0</v>
      </c>
      <c r="S30" s="89">
        <v>0</v>
      </c>
      <c r="T30" s="89">
        <v>0</v>
      </c>
      <c r="U30" s="67">
        <v>0</v>
      </c>
      <c r="V30" s="67">
        <v>0</v>
      </c>
      <c r="W30" s="67">
        <v>0</v>
      </c>
      <c r="X30" s="91">
        <v>0</v>
      </c>
      <c r="Y30" s="92"/>
      <c r="Z30" s="67"/>
      <c r="AA30" s="67"/>
      <c r="AB30" s="91"/>
      <c r="AC30" s="67"/>
      <c r="AD30" s="67"/>
      <c r="AE30" s="67"/>
      <c r="AF30" s="67"/>
      <c r="AG30" s="67"/>
      <c r="AH30" s="67"/>
      <c r="AI30" s="67"/>
      <c r="AJ30" s="68"/>
      <c r="AK30" s="93">
        <v>0</v>
      </c>
      <c r="AL30" s="61">
        <v>0</v>
      </c>
      <c r="AM30" s="61">
        <v>0</v>
      </c>
      <c r="AN30" s="94">
        <v>0</v>
      </c>
      <c r="AO30" s="93"/>
      <c r="AP30" s="61"/>
      <c r="AQ30" s="61"/>
      <c r="AR30" s="94"/>
      <c r="AS30" s="64"/>
      <c r="AT30" s="71"/>
      <c r="AU30" s="88"/>
      <c r="AV30" s="87"/>
      <c r="AW30" s="95">
        <f t="shared" si="5"/>
        <v>0</v>
      </c>
      <c r="AX30" s="96">
        <f t="shared" si="6"/>
        <v>0</v>
      </c>
      <c r="AY30" s="88">
        <v>0</v>
      </c>
      <c r="AZ30" s="89">
        <v>0</v>
      </c>
      <c r="BA30" s="61"/>
      <c r="BB30" s="61"/>
      <c r="BC30" s="61"/>
      <c r="BD30" s="62"/>
      <c r="BE30" s="93">
        <f t="shared" si="9"/>
        <v>0</v>
      </c>
      <c r="BF30" s="61">
        <f t="shared" si="10"/>
        <v>0</v>
      </c>
      <c r="BG30" s="61">
        <f t="shared" si="11"/>
        <v>0</v>
      </c>
      <c r="BH30" s="94">
        <f t="shared" si="12"/>
        <v>0</v>
      </c>
      <c r="BI30" s="88">
        <v>0</v>
      </c>
      <c r="BJ30" s="89">
        <v>0</v>
      </c>
      <c r="BK30" s="89">
        <v>0</v>
      </c>
      <c r="BL30" s="96">
        <v>0</v>
      </c>
      <c r="BM30" s="67"/>
      <c r="BN30" s="67"/>
      <c r="BO30" s="63"/>
      <c r="BP30" s="77"/>
      <c r="BQ30" s="93">
        <v>0</v>
      </c>
      <c r="BR30" s="94">
        <v>0</v>
      </c>
      <c r="BS30" s="88">
        <v>0</v>
      </c>
      <c r="BT30" s="96">
        <v>0</v>
      </c>
    </row>
    <row r="31" spans="1:76" s="8" customFormat="1" ht="40.200000000000003" customHeight="1" thickBot="1">
      <c r="A31" s="49">
        <v>25</v>
      </c>
      <c r="B31" s="84" t="s">
        <v>43</v>
      </c>
      <c r="C31" s="51">
        <v>10</v>
      </c>
      <c r="D31" s="85">
        <f t="shared" si="0"/>
        <v>20</v>
      </c>
      <c r="E31" s="86"/>
      <c r="F31" s="87"/>
      <c r="G31" s="85">
        <v>0</v>
      </c>
      <c r="H31" s="56">
        <f t="shared" si="4"/>
        <v>0</v>
      </c>
      <c r="I31" s="88"/>
      <c r="J31" s="89"/>
      <c r="K31" s="89"/>
      <c r="L31" s="89"/>
      <c r="M31" s="89"/>
      <c r="N31" s="89"/>
      <c r="O31" s="89"/>
      <c r="P31" s="90"/>
      <c r="Q31" s="89">
        <v>0</v>
      </c>
      <c r="R31" s="89">
        <v>0</v>
      </c>
      <c r="S31" s="89">
        <v>0</v>
      </c>
      <c r="T31" s="89">
        <v>0</v>
      </c>
      <c r="U31" s="67">
        <v>0</v>
      </c>
      <c r="V31" s="67">
        <v>0</v>
      </c>
      <c r="W31" s="67">
        <v>0</v>
      </c>
      <c r="X31" s="91">
        <v>0</v>
      </c>
      <c r="Y31" s="92">
        <v>0</v>
      </c>
      <c r="Z31" s="67">
        <v>0</v>
      </c>
      <c r="AA31" s="67">
        <v>0</v>
      </c>
      <c r="AB31" s="91">
        <v>0</v>
      </c>
      <c r="AC31" s="67"/>
      <c r="AD31" s="67"/>
      <c r="AE31" s="67"/>
      <c r="AF31" s="67"/>
      <c r="AG31" s="67"/>
      <c r="AH31" s="67"/>
      <c r="AI31" s="67"/>
      <c r="AJ31" s="68"/>
      <c r="AK31" s="93">
        <v>0</v>
      </c>
      <c r="AL31" s="61">
        <v>0</v>
      </c>
      <c r="AM31" s="61">
        <v>0</v>
      </c>
      <c r="AN31" s="94">
        <v>0</v>
      </c>
      <c r="AO31" s="93">
        <v>0</v>
      </c>
      <c r="AP31" s="61">
        <v>0</v>
      </c>
      <c r="AQ31" s="61">
        <v>0</v>
      </c>
      <c r="AR31" s="94">
        <v>0</v>
      </c>
      <c r="AS31" s="64"/>
      <c r="AT31" s="71"/>
      <c r="AU31" s="88">
        <v>0</v>
      </c>
      <c r="AV31" s="87">
        <v>0</v>
      </c>
      <c r="AW31" s="95">
        <f t="shared" si="5"/>
        <v>0</v>
      </c>
      <c r="AX31" s="96">
        <f t="shared" si="6"/>
        <v>0</v>
      </c>
      <c r="AY31" s="88">
        <f t="shared" si="7"/>
        <v>0</v>
      </c>
      <c r="AZ31" s="89">
        <f t="shared" si="8"/>
        <v>0</v>
      </c>
      <c r="BA31" s="61">
        <v>0</v>
      </c>
      <c r="BB31" s="61">
        <v>0</v>
      </c>
      <c r="BC31" s="61">
        <v>0</v>
      </c>
      <c r="BD31" s="62">
        <v>0</v>
      </c>
      <c r="BE31" s="93">
        <f t="shared" si="9"/>
        <v>0</v>
      </c>
      <c r="BF31" s="61">
        <f t="shared" si="10"/>
        <v>0</v>
      </c>
      <c r="BG31" s="61">
        <f t="shared" si="11"/>
        <v>0</v>
      </c>
      <c r="BH31" s="94">
        <f t="shared" si="12"/>
        <v>0</v>
      </c>
      <c r="BI31" s="88">
        <f t="shared" si="13"/>
        <v>0</v>
      </c>
      <c r="BJ31" s="89">
        <f t="shared" si="14"/>
        <v>0</v>
      </c>
      <c r="BK31" s="89">
        <f t="shared" si="15"/>
        <v>0</v>
      </c>
      <c r="BL31" s="96">
        <f t="shared" si="16"/>
        <v>0</v>
      </c>
      <c r="BM31" s="67">
        <f t="shared" ref="BM31:BP34" si="23">BA31+Y31+AA31+U31</f>
        <v>0</v>
      </c>
      <c r="BN31" s="67">
        <f t="shared" si="23"/>
        <v>0</v>
      </c>
      <c r="BO31" s="63">
        <f t="shared" si="23"/>
        <v>0</v>
      </c>
      <c r="BP31" s="77">
        <f t="shared" si="23"/>
        <v>0</v>
      </c>
      <c r="BQ31" s="93">
        <v>0</v>
      </c>
      <c r="BR31" s="94">
        <v>0</v>
      </c>
      <c r="BS31" s="97">
        <v>0</v>
      </c>
      <c r="BT31" s="94">
        <v>0</v>
      </c>
      <c r="BU31" s="82"/>
      <c r="BV31" s="82"/>
      <c r="BW31" s="82"/>
      <c r="BX31" s="82"/>
    </row>
    <row r="32" spans="1:76" ht="40.200000000000003" customHeight="1" thickBot="1">
      <c r="A32" s="83">
        <v>26</v>
      </c>
      <c r="B32" s="84" t="s">
        <v>44</v>
      </c>
      <c r="C32" s="51">
        <v>39</v>
      </c>
      <c r="D32" s="85">
        <f t="shared" si="0"/>
        <v>78</v>
      </c>
      <c r="E32" s="86"/>
      <c r="F32" s="87"/>
      <c r="G32" s="85">
        <v>0</v>
      </c>
      <c r="H32" s="56">
        <f t="shared" si="4"/>
        <v>0</v>
      </c>
      <c r="I32" s="88"/>
      <c r="J32" s="89"/>
      <c r="K32" s="89"/>
      <c r="L32" s="89"/>
      <c r="M32" s="89"/>
      <c r="N32" s="89"/>
      <c r="O32" s="89"/>
      <c r="P32" s="90"/>
      <c r="Q32" s="89">
        <v>0</v>
      </c>
      <c r="R32" s="89">
        <v>0</v>
      </c>
      <c r="S32" s="89">
        <v>0</v>
      </c>
      <c r="T32" s="89">
        <v>0</v>
      </c>
      <c r="U32" s="67">
        <v>0</v>
      </c>
      <c r="V32" s="67">
        <v>0</v>
      </c>
      <c r="W32" s="67">
        <v>0</v>
      </c>
      <c r="X32" s="91">
        <v>0</v>
      </c>
      <c r="Y32" s="92">
        <v>0</v>
      </c>
      <c r="Z32" s="67">
        <v>0</v>
      </c>
      <c r="AA32" s="67">
        <v>0</v>
      </c>
      <c r="AB32" s="91">
        <v>0</v>
      </c>
      <c r="AC32" s="67"/>
      <c r="AD32" s="67"/>
      <c r="AE32" s="67"/>
      <c r="AF32" s="67"/>
      <c r="AG32" s="67"/>
      <c r="AH32" s="67"/>
      <c r="AI32" s="67"/>
      <c r="AJ32" s="68"/>
      <c r="AK32" s="93">
        <v>0</v>
      </c>
      <c r="AL32" s="61">
        <v>0</v>
      </c>
      <c r="AM32" s="61">
        <v>0</v>
      </c>
      <c r="AN32" s="94">
        <v>0</v>
      </c>
      <c r="AO32" s="93">
        <v>0</v>
      </c>
      <c r="AP32" s="61">
        <v>0</v>
      </c>
      <c r="AQ32" s="61">
        <v>0</v>
      </c>
      <c r="AR32" s="94">
        <v>0</v>
      </c>
      <c r="AS32" s="64"/>
      <c r="AT32" s="71"/>
      <c r="AU32" s="88">
        <v>0</v>
      </c>
      <c r="AV32" s="87">
        <v>0</v>
      </c>
      <c r="AW32" s="95">
        <f t="shared" si="5"/>
        <v>0</v>
      </c>
      <c r="AX32" s="96">
        <f t="shared" si="6"/>
        <v>0</v>
      </c>
      <c r="AY32" s="88">
        <f t="shared" si="7"/>
        <v>0</v>
      </c>
      <c r="AZ32" s="89">
        <f t="shared" si="8"/>
        <v>0</v>
      </c>
      <c r="BA32" s="61">
        <v>0</v>
      </c>
      <c r="BB32" s="61">
        <v>0</v>
      </c>
      <c r="BC32" s="61">
        <v>0</v>
      </c>
      <c r="BD32" s="62">
        <v>0</v>
      </c>
      <c r="BE32" s="93">
        <f t="shared" si="9"/>
        <v>0</v>
      </c>
      <c r="BF32" s="61">
        <f t="shared" si="10"/>
        <v>0</v>
      </c>
      <c r="BG32" s="61">
        <f t="shared" si="11"/>
        <v>0</v>
      </c>
      <c r="BH32" s="94">
        <f t="shared" si="12"/>
        <v>0</v>
      </c>
      <c r="BI32" s="88">
        <f t="shared" si="13"/>
        <v>0</v>
      </c>
      <c r="BJ32" s="89">
        <f t="shared" si="14"/>
        <v>0</v>
      </c>
      <c r="BK32" s="89">
        <f t="shared" si="15"/>
        <v>0</v>
      </c>
      <c r="BL32" s="96">
        <f t="shared" si="16"/>
        <v>0</v>
      </c>
      <c r="BM32" s="67">
        <f t="shared" si="23"/>
        <v>0</v>
      </c>
      <c r="BN32" s="67">
        <f t="shared" si="23"/>
        <v>0</v>
      </c>
      <c r="BO32" s="63">
        <f t="shared" si="23"/>
        <v>0</v>
      </c>
      <c r="BP32" s="77">
        <f t="shared" si="23"/>
        <v>0</v>
      </c>
      <c r="BQ32" s="93">
        <v>0</v>
      </c>
      <c r="BR32" s="94">
        <v>0</v>
      </c>
      <c r="BS32" s="97">
        <v>0</v>
      </c>
      <c r="BT32" s="94">
        <v>0</v>
      </c>
    </row>
    <row r="33" spans="1:76" s="8" customFormat="1" ht="40.200000000000003" customHeight="1" thickBot="1">
      <c r="A33" s="49">
        <v>27</v>
      </c>
      <c r="B33" s="84" t="s">
        <v>53</v>
      </c>
      <c r="C33" s="51">
        <v>16</v>
      </c>
      <c r="D33" s="85">
        <f t="shared" si="0"/>
        <v>32</v>
      </c>
      <c r="E33" s="86"/>
      <c r="F33" s="87"/>
      <c r="G33" s="85">
        <v>0</v>
      </c>
      <c r="H33" s="56">
        <f t="shared" si="4"/>
        <v>0</v>
      </c>
      <c r="I33" s="88"/>
      <c r="J33" s="89"/>
      <c r="K33" s="89"/>
      <c r="L33" s="89"/>
      <c r="M33" s="89"/>
      <c r="N33" s="89"/>
      <c r="O33" s="89"/>
      <c r="P33" s="90"/>
      <c r="Q33" s="89">
        <v>0</v>
      </c>
      <c r="R33" s="89">
        <v>0</v>
      </c>
      <c r="S33" s="89">
        <v>0</v>
      </c>
      <c r="T33" s="89">
        <v>0</v>
      </c>
      <c r="U33" s="67">
        <v>0</v>
      </c>
      <c r="V33" s="67">
        <v>0</v>
      </c>
      <c r="W33" s="67">
        <v>0</v>
      </c>
      <c r="X33" s="91">
        <v>0</v>
      </c>
      <c r="Y33" s="92">
        <v>0</v>
      </c>
      <c r="Z33" s="67">
        <v>0</v>
      </c>
      <c r="AA33" s="67">
        <v>0</v>
      </c>
      <c r="AB33" s="91">
        <v>0</v>
      </c>
      <c r="AC33" s="67"/>
      <c r="AD33" s="67"/>
      <c r="AE33" s="67"/>
      <c r="AF33" s="67"/>
      <c r="AG33" s="67"/>
      <c r="AH33" s="67"/>
      <c r="AI33" s="67"/>
      <c r="AJ33" s="68"/>
      <c r="AK33" s="93">
        <v>0</v>
      </c>
      <c r="AL33" s="61">
        <v>0</v>
      </c>
      <c r="AM33" s="61">
        <v>0</v>
      </c>
      <c r="AN33" s="94">
        <v>0</v>
      </c>
      <c r="AO33" s="93">
        <v>0</v>
      </c>
      <c r="AP33" s="61">
        <v>0</v>
      </c>
      <c r="AQ33" s="61">
        <v>0</v>
      </c>
      <c r="AR33" s="94">
        <v>0</v>
      </c>
      <c r="AS33" s="64"/>
      <c r="AT33" s="71"/>
      <c r="AU33" s="88">
        <v>0</v>
      </c>
      <c r="AV33" s="87">
        <v>0</v>
      </c>
      <c r="AW33" s="95">
        <f t="shared" si="5"/>
        <v>0</v>
      </c>
      <c r="AX33" s="96">
        <f t="shared" si="6"/>
        <v>0</v>
      </c>
      <c r="AY33" s="88">
        <f t="shared" si="7"/>
        <v>0</v>
      </c>
      <c r="AZ33" s="89">
        <f t="shared" si="8"/>
        <v>0</v>
      </c>
      <c r="BA33" s="61">
        <v>0</v>
      </c>
      <c r="BB33" s="61">
        <v>0</v>
      </c>
      <c r="BC33" s="61">
        <v>0</v>
      </c>
      <c r="BD33" s="62">
        <v>0</v>
      </c>
      <c r="BE33" s="93">
        <f t="shared" si="9"/>
        <v>0</v>
      </c>
      <c r="BF33" s="61">
        <f t="shared" si="10"/>
        <v>0</v>
      </c>
      <c r="BG33" s="61">
        <f t="shared" si="11"/>
        <v>0</v>
      </c>
      <c r="BH33" s="94">
        <f t="shared" si="12"/>
        <v>0</v>
      </c>
      <c r="BI33" s="88">
        <f t="shared" si="13"/>
        <v>0</v>
      </c>
      <c r="BJ33" s="89">
        <f t="shared" si="14"/>
        <v>0</v>
      </c>
      <c r="BK33" s="89">
        <f t="shared" si="15"/>
        <v>0</v>
      </c>
      <c r="BL33" s="96">
        <f t="shared" si="16"/>
        <v>0</v>
      </c>
      <c r="BM33" s="67">
        <f t="shared" si="23"/>
        <v>0</v>
      </c>
      <c r="BN33" s="67">
        <f t="shared" si="23"/>
        <v>0</v>
      </c>
      <c r="BO33" s="63">
        <f t="shared" si="23"/>
        <v>0</v>
      </c>
      <c r="BP33" s="77">
        <f t="shared" si="23"/>
        <v>0</v>
      </c>
      <c r="BQ33" s="93">
        <v>0</v>
      </c>
      <c r="BR33" s="94">
        <v>0</v>
      </c>
      <c r="BS33" s="88">
        <v>0</v>
      </c>
      <c r="BT33" s="96">
        <v>0</v>
      </c>
      <c r="BU33" s="82"/>
      <c r="BV33" s="82"/>
      <c r="BW33" s="82"/>
      <c r="BX33" s="82"/>
    </row>
    <row r="34" spans="1:76" s="8" customFormat="1" ht="40.200000000000003" customHeight="1" thickBot="1">
      <c r="A34" s="83">
        <v>28</v>
      </c>
      <c r="B34" s="84" t="s">
        <v>45</v>
      </c>
      <c r="C34" s="105">
        <v>7</v>
      </c>
      <c r="D34" s="85">
        <f t="shared" si="0"/>
        <v>14</v>
      </c>
      <c r="E34" s="86"/>
      <c r="F34" s="87"/>
      <c r="G34" s="85">
        <v>0</v>
      </c>
      <c r="H34" s="56">
        <f t="shared" si="4"/>
        <v>0</v>
      </c>
      <c r="I34" s="88"/>
      <c r="J34" s="89"/>
      <c r="K34" s="89"/>
      <c r="L34" s="89"/>
      <c r="M34" s="89"/>
      <c r="N34" s="89"/>
      <c r="O34" s="89"/>
      <c r="P34" s="90"/>
      <c r="Q34" s="89">
        <v>0</v>
      </c>
      <c r="R34" s="89">
        <v>0</v>
      </c>
      <c r="S34" s="89">
        <v>0</v>
      </c>
      <c r="T34" s="89">
        <v>0</v>
      </c>
      <c r="U34" s="67">
        <v>0</v>
      </c>
      <c r="V34" s="67">
        <v>0</v>
      </c>
      <c r="W34" s="67">
        <v>0</v>
      </c>
      <c r="X34" s="91">
        <v>0</v>
      </c>
      <c r="Y34" s="92">
        <v>0</v>
      </c>
      <c r="Z34" s="67">
        <v>0</v>
      </c>
      <c r="AA34" s="67">
        <v>0</v>
      </c>
      <c r="AB34" s="91">
        <v>0</v>
      </c>
      <c r="AC34" s="67"/>
      <c r="AD34" s="67"/>
      <c r="AE34" s="67"/>
      <c r="AF34" s="67"/>
      <c r="AG34" s="67"/>
      <c r="AH34" s="67"/>
      <c r="AI34" s="67"/>
      <c r="AJ34" s="68"/>
      <c r="AK34" s="93">
        <v>0</v>
      </c>
      <c r="AL34" s="61">
        <v>0</v>
      </c>
      <c r="AM34" s="61">
        <v>0</v>
      </c>
      <c r="AN34" s="94">
        <v>0</v>
      </c>
      <c r="AO34" s="93">
        <v>0</v>
      </c>
      <c r="AP34" s="61">
        <v>0</v>
      </c>
      <c r="AQ34" s="61">
        <v>0</v>
      </c>
      <c r="AR34" s="94">
        <v>0</v>
      </c>
      <c r="AS34" s="64"/>
      <c r="AT34" s="71"/>
      <c r="AU34" s="88">
        <v>0</v>
      </c>
      <c r="AV34" s="87">
        <v>0</v>
      </c>
      <c r="AW34" s="95">
        <f t="shared" si="5"/>
        <v>0</v>
      </c>
      <c r="AX34" s="96">
        <f t="shared" si="6"/>
        <v>0</v>
      </c>
      <c r="AY34" s="88">
        <f t="shared" si="7"/>
        <v>0</v>
      </c>
      <c r="AZ34" s="89">
        <f t="shared" si="8"/>
        <v>0</v>
      </c>
      <c r="BA34" s="61">
        <v>0</v>
      </c>
      <c r="BB34" s="61">
        <v>0</v>
      </c>
      <c r="BC34" s="61">
        <v>0</v>
      </c>
      <c r="BD34" s="62">
        <v>0</v>
      </c>
      <c r="BE34" s="93">
        <f t="shared" si="9"/>
        <v>0</v>
      </c>
      <c r="BF34" s="61">
        <f t="shared" si="10"/>
        <v>0</v>
      </c>
      <c r="BG34" s="61">
        <f t="shared" si="11"/>
        <v>0</v>
      </c>
      <c r="BH34" s="94">
        <f t="shared" si="12"/>
        <v>0</v>
      </c>
      <c r="BI34" s="88">
        <f t="shared" si="13"/>
        <v>0</v>
      </c>
      <c r="BJ34" s="89">
        <f t="shared" si="14"/>
        <v>0</v>
      </c>
      <c r="BK34" s="89">
        <f t="shared" si="15"/>
        <v>0</v>
      </c>
      <c r="BL34" s="96">
        <f t="shared" si="16"/>
        <v>0</v>
      </c>
      <c r="BM34" s="67">
        <f t="shared" si="23"/>
        <v>0</v>
      </c>
      <c r="BN34" s="67">
        <f t="shared" si="23"/>
        <v>0</v>
      </c>
      <c r="BO34" s="63">
        <f t="shared" si="23"/>
        <v>0</v>
      </c>
      <c r="BP34" s="77">
        <f t="shared" si="23"/>
        <v>0</v>
      </c>
      <c r="BQ34" s="93">
        <v>0</v>
      </c>
      <c r="BR34" s="94">
        <v>0</v>
      </c>
      <c r="BS34" s="88">
        <v>0</v>
      </c>
      <c r="BT34" s="96">
        <v>0</v>
      </c>
      <c r="BU34" s="82"/>
      <c r="BV34" s="82"/>
      <c r="BW34" s="82"/>
      <c r="BX34" s="82"/>
    </row>
    <row r="35" spans="1:76" ht="40.200000000000003" customHeight="1" thickBot="1">
      <c r="A35" s="106">
        <v>29</v>
      </c>
      <c r="B35" s="107" t="s">
        <v>46</v>
      </c>
      <c r="C35" s="105">
        <v>423</v>
      </c>
      <c r="D35" s="85">
        <f t="shared" si="0"/>
        <v>846</v>
      </c>
      <c r="E35" s="109">
        <v>10</v>
      </c>
      <c r="F35" s="110">
        <v>11</v>
      </c>
      <c r="G35" s="108">
        <v>7</v>
      </c>
      <c r="H35" s="111">
        <f t="shared" si="4"/>
        <v>0.82742316784869974</v>
      </c>
      <c r="I35" s="112">
        <v>0</v>
      </c>
      <c r="J35" s="113">
        <v>2</v>
      </c>
      <c r="K35" s="113">
        <v>34.25</v>
      </c>
      <c r="L35" s="113">
        <v>0</v>
      </c>
      <c r="M35" s="113">
        <v>0</v>
      </c>
      <c r="N35" s="113">
        <v>2</v>
      </c>
      <c r="O35" s="113">
        <v>34.25</v>
      </c>
      <c r="P35" s="114">
        <v>33</v>
      </c>
      <c r="Q35" s="113">
        <v>1</v>
      </c>
      <c r="R35" s="113">
        <v>10.5</v>
      </c>
      <c r="S35" s="113">
        <v>6</v>
      </c>
      <c r="T35" s="113">
        <v>128.80000000000001</v>
      </c>
      <c r="U35" s="57">
        <v>0</v>
      </c>
      <c r="V35" s="57">
        <v>0</v>
      </c>
      <c r="W35" s="57">
        <v>0</v>
      </c>
      <c r="X35" s="115">
        <v>0</v>
      </c>
      <c r="Y35" s="116">
        <v>0</v>
      </c>
      <c r="Z35" s="57">
        <v>0</v>
      </c>
      <c r="AA35" s="57">
        <v>2</v>
      </c>
      <c r="AB35" s="115">
        <v>34.25</v>
      </c>
      <c r="AC35" s="57">
        <v>33</v>
      </c>
      <c r="AD35" s="57">
        <v>383.17999999999995</v>
      </c>
      <c r="AE35" s="57">
        <v>102</v>
      </c>
      <c r="AF35" s="57">
        <v>1477.4899999999998</v>
      </c>
      <c r="AG35" s="57">
        <v>166</v>
      </c>
      <c r="AH35" s="57">
        <v>1043.68</v>
      </c>
      <c r="AI35" s="57"/>
      <c r="AJ35" s="117"/>
      <c r="AK35" s="118">
        <v>1</v>
      </c>
      <c r="AL35" s="119">
        <v>10.5</v>
      </c>
      <c r="AM35" s="119">
        <v>6</v>
      </c>
      <c r="AN35" s="120">
        <v>116.8</v>
      </c>
      <c r="AO35" s="118">
        <v>0</v>
      </c>
      <c r="AP35" s="119">
        <v>0</v>
      </c>
      <c r="AQ35" s="119">
        <v>5</v>
      </c>
      <c r="AR35" s="120">
        <v>57</v>
      </c>
      <c r="AS35" s="121">
        <v>4</v>
      </c>
      <c r="AT35" s="60">
        <v>94</v>
      </c>
      <c r="AU35" s="112">
        <v>2</v>
      </c>
      <c r="AV35" s="110">
        <v>35</v>
      </c>
      <c r="AW35" s="122">
        <f t="shared" si="5"/>
        <v>7</v>
      </c>
      <c r="AX35" s="123">
        <f t="shared" si="6"/>
        <v>139.30000000000001</v>
      </c>
      <c r="AY35" s="124">
        <f t="shared" si="7"/>
        <v>0</v>
      </c>
      <c r="AZ35" s="125">
        <f t="shared" si="8"/>
        <v>0</v>
      </c>
      <c r="BA35" s="126">
        <v>89</v>
      </c>
      <c r="BB35" s="38">
        <v>1149.5999999999999</v>
      </c>
      <c r="BC35" s="38">
        <v>126</v>
      </c>
      <c r="BD35" s="127">
        <v>1749</v>
      </c>
      <c r="BE35" s="128">
        <f t="shared" si="9"/>
        <v>34</v>
      </c>
      <c r="BF35" s="129">
        <f t="shared" si="10"/>
        <v>393.67999999999995</v>
      </c>
      <c r="BG35" s="129">
        <f t="shared" si="11"/>
        <v>108</v>
      </c>
      <c r="BH35" s="130">
        <f t="shared" si="12"/>
        <v>1606.2899999999997</v>
      </c>
      <c r="BI35" s="124">
        <f t="shared" si="13"/>
        <v>33</v>
      </c>
      <c r="BJ35" s="125">
        <f t="shared" si="14"/>
        <v>383.17999999999995</v>
      </c>
      <c r="BK35" s="131">
        <f t="shared" si="15"/>
        <v>102</v>
      </c>
      <c r="BL35" s="125">
        <f t="shared" si="16"/>
        <v>1477.4899999999998</v>
      </c>
      <c r="BM35" s="67">
        <v>33</v>
      </c>
      <c r="BN35" s="67">
        <v>383.17999999999995</v>
      </c>
      <c r="BO35" s="63">
        <v>102</v>
      </c>
      <c r="BP35" s="77">
        <v>1477.4899999999998</v>
      </c>
      <c r="BQ35" s="93">
        <v>167</v>
      </c>
      <c r="BR35" s="94">
        <v>1066.56</v>
      </c>
      <c r="BS35" s="97">
        <v>15</v>
      </c>
      <c r="BT35" s="94">
        <v>105.73686810000001</v>
      </c>
    </row>
    <row r="36" spans="1:76" s="132" customFormat="1" ht="40.200000000000003" customHeight="1" thickBot="1">
      <c r="A36" s="24"/>
      <c r="B36" s="25" t="s">
        <v>15</v>
      </c>
      <c r="C36" s="10">
        <f>SUM(C8:C35)</f>
        <v>6346</v>
      </c>
      <c r="D36" s="10">
        <f t="shared" si="0"/>
        <v>12692</v>
      </c>
      <c r="E36" s="10">
        <f t="shared" ref="D36:AM36" si="24">SUM(E8:E35)</f>
        <v>342</v>
      </c>
      <c r="F36" s="10">
        <f t="shared" si="24"/>
        <v>263</v>
      </c>
      <c r="G36" s="10">
        <f t="shared" si="24"/>
        <v>90</v>
      </c>
      <c r="H36" s="26">
        <f t="shared" si="4"/>
        <v>0.70910809959029308</v>
      </c>
      <c r="I36" s="10">
        <f t="shared" si="24"/>
        <v>388</v>
      </c>
      <c r="J36" s="10">
        <f t="shared" si="24"/>
        <v>1327</v>
      </c>
      <c r="K36" s="10">
        <f t="shared" si="24"/>
        <v>359.25</v>
      </c>
      <c r="L36" s="10">
        <f t="shared" si="24"/>
        <v>3651</v>
      </c>
      <c r="M36" s="10">
        <f t="shared" si="24"/>
        <v>112</v>
      </c>
      <c r="N36" s="10">
        <f t="shared" si="24"/>
        <v>1332.5</v>
      </c>
      <c r="O36" s="10">
        <f t="shared" si="24"/>
        <v>174.25</v>
      </c>
      <c r="P36" s="27">
        <f t="shared" si="24"/>
        <v>2683.7330400000001</v>
      </c>
      <c r="Q36" s="9">
        <f>SUM(Q8:Q35)</f>
        <v>65</v>
      </c>
      <c r="R36" s="9">
        <f t="shared" ref="R36:T36" si="25">SUM(R8:R35)</f>
        <v>1155.5600000000002</v>
      </c>
      <c r="S36" s="9">
        <f t="shared" si="25"/>
        <v>30</v>
      </c>
      <c r="T36" s="9">
        <f t="shared" si="25"/>
        <v>598.17316000000005</v>
      </c>
      <c r="U36" s="28">
        <f t="shared" si="24"/>
        <v>51</v>
      </c>
      <c r="V36" s="9">
        <f t="shared" si="24"/>
        <v>775.41</v>
      </c>
      <c r="W36" s="9">
        <f t="shared" si="24"/>
        <v>38</v>
      </c>
      <c r="X36" s="9">
        <f t="shared" si="24"/>
        <v>379.30945919999999</v>
      </c>
      <c r="Y36" s="9">
        <f t="shared" si="24"/>
        <v>125</v>
      </c>
      <c r="Z36" s="9">
        <f t="shared" si="24"/>
        <v>2156.29</v>
      </c>
      <c r="AA36" s="9">
        <f t="shared" si="24"/>
        <v>74</v>
      </c>
      <c r="AB36" s="9">
        <f t="shared" si="24"/>
        <v>1266.2225000000001</v>
      </c>
      <c r="AC36" s="9">
        <f t="shared" si="24"/>
        <v>33</v>
      </c>
      <c r="AD36" s="9">
        <f t="shared" si="24"/>
        <v>383.17999999999995</v>
      </c>
      <c r="AE36" s="9">
        <f t="shared" si="24"/>
        <v>102</v>
      </c>
      <c r="AF36" s="9">
        <f t="shared" si="24"/>
        <v>1477.4899999999998</v>
      </c>
      <c r="AG36" s="9">
        <f t="shared" si="24"/>
        <v>166</v>
      </c>
      <c r="AH36" s="9">
        <f t="shared" si="24"/>
        <v>1043.68</v>
      </c>
      <c r="AI36" s="9">
        <f t="shared" si="24"/>
        <v>0</v>
      </c>
      <c r="AJ36" s="27">
        <f t="shared" si="24"/>
        <v>0</v>
      </c>
      <c r="AK36" s="9">
        <f t="shared" si="24"/>
        <v>61</v>
      </c>
      <c r="AL36" s="9">
        <f t="shared" si="24"/>
        <v>1061.6500000000001</v>
      </c>
      <c r="AM36" s="9">
        <f t="shared" si="24"/>
        <v>44</v>
      </c>
      <c r="AN36" s="10">
        <f t="shared" ref="AN36:BT36" si="26">SUM(AN8:AN35)</f>
        <v>621.79542919999994</v>
      </c>
      <c r="AO36" s="9">
        <f t="shared" si="26"/>
        <v>123</v>
      </c>
      <c r="AP36" s="9">
        <f t="shared" si="26"/>
        <v>2180.5</v>
      </c>
      <c r="AQ36" s="9">
        <f t="shared" si="26"/>
        <v>101</v>
      </c>
      <c r="AR36" s="9">
        <f t="shared" si="26"/>
        <v>1956.5825</v>
      </c>
      <c r="AS36" s="9">
        <f t="shared" si="26"/>
        <v>717</v>
      </c>
      <c r="AT36" s="9">
        <f t="shared" si="26"/>
        <v>5070</v>
      </c>
      <c r="AU36" s="9">
        <f t="shared" si="26"/>
        <v>106</v>
      </c>
      <c r="AV36" s="27">
        <f t="shared" si="26"/>
        <v>2531</v>
      </c>
      <c r="AW36" s="27">
        <v>189</v>
      </c>
      <c r="AX36" s="27">
        <f>AX35+AX34+AX33+AX32+AX31+AX30+AX29+AX28+AX27+AX26+AX25+AX24+AX23+AX22+AX21+AX20+AX19+AX18+AX17+AX16+AX15+AX14+AX13+AX12+AX11+AX10+AX9+AX8</f>
        <v>2941.7426192000003</v>
      </c>
      <c r="AY36" s="9">
        <f t="shared" si="26"/>
        <v>89</v>
      </c>
      <c r="AZ36" s="10">
        <f t="shared" si="26"/>
        <v>1154.7194591999998</v>
      </c>
      <c r="BA36" s="28">
        <f t="shared" si="26"/>
        <v>3120</v>
      </c>
      <c r="BB36" s="9">
        <f t="shared" si="26"/>
        <v>59234.292999999991</v>
      </c>
      <c r="BC36" s="9">
        <f t="shared" si="26"/>
        <v>4976</v>
      </c>
      <c r="BD36" s="27">
        <f t="shared" si="26"/>
        <v>80156.472999999998</v>
      </c>
      <c r="BE36" s="38">
        <f t="shared" si="9"/>
        <v>3644</v>
      </c>
      <c r="BF36" s="38">
        <f t="shared" si="10"/>
        <v>69333.169999999984</v>
      </c>
      <c r="BG36" s="38">
        <f t="shared" si="11"/>
        <v>5426</v>
      </c>
      <c r="BH36" s="39">
        <f t="shared" si="12"/>
        <v>87514.392619200007</v>
      </c>
      <c r="BI36" s="13">
        <f t="shared" si="13"/>
        <v>3579</v>
      </c>
      <c r="BJ36" s="13">
        <f t="shared" si="14"/>
        <v>68177.609999999986</v>
      </c>
      <c r="BK36" s="13">
        <f t="shared" si="15"/>
        <v>5396</v>
      </c>
      <c r="BL36" s="12">
        <f t="shared" si="16"/>
        <v>86916.219459200001</v>
      </c>
      <c r="BM36" s="9">
        <f t="shared" si="26"/>
        <v>3528</v>
      </c>
      <c r="BN36" s="9">
        <f t="shared" si="26"/>
        <v>67402.199999999983</v>
      </c>
      <c r="BO36" s="9">
        <f t="shared" si="26"/>
        <v>5358</v>
      </c>
      <c r="BP36" s="9">
        <f t="shared" si="26"/>
        <v>86536.91</v>
      </c>
      <c r="BQ36" s="9">
        <f t="shared" si="26"/>
        <v>2814</v>
      </c>
      <c r="BR36" s="10">
        <f t="shared" si="26"/>
        <v>42568.742260899999</v>
      </c>
      <c r="BS36" s="9">
        <f t="shared" si="26"/>
        <v>259</v>
      </c>
      <c r="BT36" s="9">
        <f t="shared" si="26"/>
        <v>2792.7429255000002</v>
      </c>
      <c r="BU36" s="7"/>
      <c r="BV36" s="7"/>
      <c r="BW36" s="7"/>
      <c r="BX36" s="7"/>
    </row>
    <row r="37" spans="1:76" ht="29.25" customHeight="1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29" t="s">
        <v>30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30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2" t="s">
        <v>55</v>
      </c>
      <c r="BS37" s="33"/>
      <c r="BT37" s="33"/>
    </row>
    <row r="38" spans="1:76" ht="17.399999999999999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597" spans="5:5">
      <c r="E597" s="6">
        <v>684957</v>
      </c>
    </row>
  </sheetData>
  <mergeCells count="67">
    <mergeCell ref="B4:B7"/>
    <mergeCell ref="H5:H7"/>
    <mergeCell ref="BA4:BD4"/>
    <mergeCell ref="BA5:BD5"/>
    <mergeCell ref="I4:L4"/>
    <mergeCell ref="BQ4:BR4"/>
    <mergeCell ref="O6:P6"/>
    <mergeCell ref="Y6:Z6"/>
    <mergeCell ref="AA6:AB6"/>
    <mergeCell ref="M5:P5"/>
    <mergeCell ref="Y5:AB5"/>
    <mergeCell ref="AW5:AX6"/>
    <mergeCell ref="AW4:AX4"/>
    <mergeCell ref="AO4:AR4"/>
    <mergeCell ref="M6:N6"/>
    <mergeCell ref="Q5:T5"/>
    <mergeCell ref="BI5:BL5"/>
    <mergeCell ref="BI6:BJ6"/>
    <mergeCell ref="BK6:BL6"/>
    <mergeCell ref="A3:BT3"/>
    <mergeCell ref="A4:A7"/>
    <mergeCell ref="U4:X4"/>
    <mergeCell ref="U5:X5"/>
    <mergeCell ref="U6:V6"/>
    <mergeCell ref="W6:X6"/>
    <mergeCell ref="AK4:AN4"/>
    <mergeCell ref="AK5:AN5"/>
    <mergeCell ref="AK6:AL6"/>
    <mergeCell ref="AM6:AN6"/>
    <mergeCell ref="BM6:BN6"/>
    <mergeCell ref="BO6:BP6"/>
    <mergeCell ref="AU5:AV6"/>
    <mergeCell ref="BS5:BT6"/>
    <mergeCell ref="BM4:BP4"/>
    <mergeCell ref="BM5:BP5"/>
    <mergeCell ref="AR1:BT1"/>
    <mergeCell ref="C5:C7"/>
    <mergeCell ref="D5:D7"/>
    <mergeCell ref="E5:E7"/>
    <mergeCell ref="F5:F7"/>
    <mergeCell ref="G5:G7"/>
    <mergeCell ref="I5:L5"/>
    <mergeCell ref="I6:J6"/>
    <mergeCell ref="K6:L6"/>
    <mergeCell ref="AC5:AF5"/>
    <mergeCell ref="AO5:AR5"/>
    <mergeCell ref="AS5:AT6"/>
    <mergeCell ref="A2:BT2"/>
    <mergeCell ref="BG6:BH6"/>
    <mergeCell ref="Q4:T4"/>
    <mergeCell ref="BE4:BH4"/>
    <mergeCell ref="BS4:BT4"/>
    <mergeCell ref="Y4:AB4"/>
    <mergeCell ref="AY5:AZ6"/>
    <mergeCell ref="AC6:AD6"/>
    <mergeCell ref="AE6:AF6"/>
    <mergeCell ref="AO6:AP6"/>
    <mergeCell ref="AQ6:AR6"/>
    <mergeCell ref="AG5:AJ5"/>
    <mergeCell ref="AG6:AH6"/>
    <mergeCell ref="AI6:AJ6"/>
    <mergeCell ref="BA6:BB6"/>
    <mergeCell ref="BC6:BD6"/>
    <mergeCell ref="AY4:AZ4"/>
    <mergeCell ref="BQ5:BR6"/>
    <mergeCell ref="BE5:BH5"/>
    <mergeCell ref="BE6:BF6"/>
  </mergeCells>
  <pageMargins left="0.43" right="0.2" top="0.82" bottom="0.28999999999999998" header="0.17" footer="0.3"/>
  <pageSetup paperSize="9" scale="34" orientation="landscape" r:id="rId1"/>
  <colBreaks count="2" manualBreakCount="2">
    <brk id="70" min="2" max="35" man="1"/>
    <brk id="8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slbc</vt:lpstr>
      <vt:lpstr>slbc!OLE_LINK3</vt:lpstr>
      <vt:lpstr>slbc!Print_Area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 1</dc:creator>
  <cp:lastModifiedBy>SLPC</cp:lastModifiedBy>
  <cp:lastPrinted>2021-11-30T05:58:50Z</cp:lastPrinted>
  <dcterms:created xsi:type="dcterms:W3CDTF">2019-10-29T11:22:37Z</dcterms:created>
  <dcterms:modified xsi:type="dcterms:W3CDTF">2021-11-30T05:58:52Z</dcterms:modified>
</cp:coreProperties>
</file>