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Bank wise" sheetId="1" r:id="rId1"/>
  </sheets>
  <definedNames>
    <definedName name="_xlnm.Print_Area" localSheetId="0">'Bank wise'!$A$1:$S$34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21" i="1" l="1"/>
  <c r="E33" i="1" l="1"/>
  <c r="F31" i="1"/>
  <c r="G31" i="1"/>
  <c r="H31" i="1"/>
  <c r="I31" i="1"/>
  <c r="J31" i="1"/>
  <c r="K31" i="1"/>
  <c r="L31" i="1"/>
  <c r="R31" i="1" s="1"/>
  <c r="M31" i="1"/>
  <c r="N31" i="1"/>
  <c r="O31" i="1"/>
  <c r="Q31" i="1"/>
  <c r="E31" i="1"/>
  <c r="F21" i="1"/>
  <c r="F33" i="1" s="1"/>
  <c r="G21" i="1"/>
  <c r="G33" i="1" s="1"/>
  <c r="H21" i="1"/>
  <c r="H33" i="1" s="1"/>
  <c r="I21" i="1"/>
  <c r="I33" i="1" s="1"/>
  <c r="J21" i="1"/>
  <c r="J33" i="1" s="1"/>
  <c r="K21" i="1"/>
  <c r="K33" i="1" s="1"/>
  <c r="L21" i="1"/>
  <c r="M21" i="1"/>
  <c r="N21" i="1"/>
  <c r="O21" i="1"/>
  <c r="M33" i="1" l="1"/>
  <c r="O33" i="1"/>
  <c r="N33" i="1"/>
  <c r="S31" i="1"/>
  <c r="L33" i="1"/>
  <c r="S21" i="1"/>
  <c r="Q17" i="1"/>
  <c r="Q18" i="1"/>
  <c r="Q19" i="1"/>
  <c r="Q20" i="1"/>
  <c r="Q23" i="1"/>
  <c r="Q24" i="1"/>
  <c r="Q25" i="1"/>
  <c r="Q26" i="1"/>
  <c r="Q27" i="1"/>
  <c r="Q28" i="1"/>
  <c r="Q10" i="1"/>
  <c r="Q11" i="1"/>
  <c r="Q12" i="1"/>
  <c r="Q13" i="1"/>
  <c r="Q14" i="1"/>
  <c r="Q15" i="1"/>
  <c r="S10" i="1" l="1"/>
  <c r="S11" i="1"/>
  <c r="S12" i="1"/>
  <c r="S13" i="1"/>
  <c r="S14" i="1"/>
  <c r="S15" i="1"/>
  <c r="S16" i="1"/>
  <c r="S17" i="1"/>
  <c r="S18" i="1"/>
  <c r="S19" i="1"/>
  <c r="S20" i="1"/>
  <c r="S23" i="1"/>
  <c r="S24" i="1"/>
  <c r="S25" i="1"/>
  <c r="S26" i="1"/>
  <c r="S27" i="1"/>
  <c r="S28" i="1"/>
  <c r="S29" i="1"/>
  <c r="R19" i="1"/>
  <c r="R25" i="1"/>
  <c r="R26" i="1"/>
  <c r="S33" i="1" l="1"/>
  <c r="R10" i="1"/>
  <c r="Q30" i="1" l="1"/>
  <c r="R23" i="1"/>
  <c r="R13" i="1" l="1"/>
  <c r="R28" i="1" l="1"/>
  <c r="S9" i="1" l="1"/>
  <c r="R11" i="1" l="1"/>
  <c r="R14" i="1"/>
  <c r="Q21" i="1"/>
  <c r="R12" i="1"/>
  <c r="R20" i="1"/>
  <c r="R17" i="1"/>
  <c r="R15" i="1"/>
  <c r="R18" i="1"/>
  <c r="R16" i="1"/>
  <c r="Q29" i="1"/>
  <c r="R29" i="1" s="1"/>
  <c r="R24" i="1"/>
  <c r="R27" i="1"/>
  <c r="R21" i="1" l="1"/>
  <c r="Q33" i="1"/>
  <c r="R33" i="1" s="1"/>
  <c r="R9" i="1"/>
</calcChain>
</file>

<file path=xl/sharedStrings.xml><?xml version="1.0" encoding="utf-8"?>
<sst xmlns="http://schemas.openxmlformats.org/spreadsheetml/2006/main" count="49" uniqueCount="48">
  <si>
    <t>Amt In Lacs</t>
  </si>
  <si>
    <t>S.NO.</t>
  </si>
  <si>
    <t>Name of Bank</t>
  </si>
  <si>
    <t>No of Eligible borrowers- No of A/cs</t>
  </si>
  <si>
    <t>No of borrowers who have been contacted-No. of A/cs</t>
  </si>
  <si>
    <t>No of borrowers who have given consent-No. of A/cs</t>
  </si>
  <si>
    <t>No of borrowers who have opted out-No. of A/cs</t>
  </si>
  <si>
    <t>No of borrowers from whom response awaited-No. of A/cs</t>
  </si>
  <si>
    <t>Total Loan Amount Outstanding (Rs.in Lakhs) as on 29.02.2020</t>
  </si>
  <si>
    <t xml:space="preserve">Eligible Amount 20% of the Outstanding Loan (Rs.in Lakhs) </t>
  </si>
  <si>
    <t>Cumulative Sanctioned</t>
  </si>
  <si>
    <t>Cumulative Disbursed</t>
  </si>
  <si>
    <t>ROI % Offered</t>
  </si>
  <si>
    <t>Number of Accounts (Actual Figures)</t>
  </si>
  <si>
    <t>Amount (Rs In Lacs)</t>
  </si>
  <si>
    <t>Amounts (Rs In Lacs)</t>
  </si>
  <si>
    <t>Bank of Baroda</t>
  </si>
  <si>
    <t>Bank of India</t>
  </si>
  <si>
    <t>Bank of Maharashtra</t>
  </si>
  <si>
    <t>Central Bank of India</t>
  </si>
  <si>
    <t>Indian Oversesas Bank</t>
  </si>
  <si>
    <t>Punjab &amp; Sind Bank</t>
  </si>
  <si>
    <t>State Bank of India</t>
  </si>
  <si>
    <t>UCO Bank</t>
  </si>
  <si>
    <t>Union Bank of India+Corporation Bank+Andhra Bank</t>
  </si>
  <si>
    <t>Axis Bank</t>
  </si>
  <si>
    <t>HDFC Bank</t>
  </si>
  <si>
    <t>ICICI Bank</t>
  </si>
  <si>
    <t>IDBI Bank</t>
  </si>
  <si>
    <t>Indusind Bank</t>
  </si>
  <si>
    <t>J&amp;K Bank</t>
  </si>
  <si>
    <t>Yes Bank</t>
  </si>
  <si>
    <t>Federal Bank</t>
  </si>
  <si>
    <t>Net Eligible Borrower (1-4)</t>
  </si>
  <si>
    <t xml:space="preserve">%age Achievement (Disbursement) </t>
  </si>
  <si>
    <t>%age Achievement Sanctioned (8/13*100)</t>
  </si>
  <si>
    <t>SLBC Punjab</t>
  </si>
  <si>
    <t>p</t>
  </si>
  <si>
    <t>Kotak Mahindra Bank</t>
  </si>
  <si>
    <t xml:space="preserve"> Grand Total</t>
  </si>
  <si>
    <t xml:space="preserve">Total Public Sector Banks </t>
  </si>
  <si>
    <t xml:space="preserve">Total Private Sector Banks </t>
  </si>
  <si>
    <t>Indian Bank</t>
  </si>
  <si>
    <t>Punjab National Bank</t>
  </si>
  <si>
    <t xml:space="preserve">Canara Bank </t>
  </si>
  <si>
    <t xml:space="preserve">Punjab Gramin Bank </t>
  </si>
  <si>
    <t>Bank Wise Data on Emergency Credit Line Guarantee Scheme (ECLGS) as on 27.10.2021</t>
  </si>
  <si>
    <t>Annexure-2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</si>
</sst>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/>
    <xf numFmtId="0" fontId="8" fillId="2" borderId="0" xfId="0" applyFont="1" applyFill="1"/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9" xfId="0" applyFont="1" applyFill="1" applyBorder="1" applyAlignment="1">
      <alignment horizontal="center" vertical="top"/>
    </xf>
    <xf numFmtId="0" fontId="2" fillId="0" borderId="0" xfId="0" applyFont="1" applyFill="1"/>
    <xf numFmtId="0" fontId="7" fillId="0" borderId="0" xfId="0" applyFont="1" applyFill="1"/>
    <xf numFmtId="0" fontId="13" fillId="0" borderId="2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3" fillId="0" borderId="3" xfId="0" applyFont="1" applyFill="1" applyBorder="1" applyAlignment="1">
      <alignment vertical="top"/>
    </xf>
    <xf numFmtId="0" fontId="15" fillId="0" borderId="0" xfId="0" applyFont="1" applyFill="1"/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1" fontId="11" fillId="0" borderId="16" xfId="0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8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1" fontId="11" fillId="0" borderId="3" xfId="0" applyNumberFormat="1" applyFont="1" applyFill="1" applyBorder="1" applyAlignment="1">
      <alignment horizontal="left" vertical="top" wrapText="1"/>
    </xf>
    <xf numFmtId="1" fontId="11" fillId="0" borderId="4" xfId="0" applyNumberFormat="1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left" vertical="top" wrapText="1"/>
    </xf>
    <xf numFmtId="1" fontId="11" fillId="0" borderId="6" xfId="0" applyNumberFormat="1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1" fontId="12" fillId="0" borderId="22" xfId="0" applyNumberFormat="1" applyFont="1" applyFill="1" applyBorder="1" applyAlignment="1">
      <alignment horizontal="left" vertical="top" wrapText="1"/>
    </xf>
    <xf numFmtId="1" fontId="12" fillId="0" borderId="23" xfId="0" applyNumberFormat="1" applyFont="1" applyFill="1" applyBorder="1" applyAlignment="1">
      <alignment horizontal="left" vertical="top" wrapText="1"/>
    </xf>
    <xf numFmtId="1" fontId="12" fillId="0" borderId="10" xfId="0" applyNumberFormat="1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/>
    </xf>
    <xf numFmtId="2" fontId="5" fillId="0" borderId="8" xfId="0" applyNumberFormat="1" applyFont="1" applyFill="1" applyBorder="1" applyAlignment="1">
      <alignment horizontal="left"/>
    </xf>
    <xf numFmtId="1" fontId="5" fillId="0" borderId="5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2" fontId="5" fillId="0" borderId="2" xfId="0" applyNumberFormat="1" applyFont="1" applyFill="1" applyBorder="1" applyAlignment="1">
      <alignment horizontal="left"/>
    </xf>
    <xf numFmtId="2" fontId="5" fillId="0" borderId="27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left" vertical="center"/>
    </xf>
    <xf numFmtId="2" fontId="5" fillId="0" borderId="28" xfId="0" applyNumberFormat="1" applyFont="1" applyFill="1" applyBorder="1" applyAlignment="1">
      <alignment horizontal="left"/>
    </xf>
    <xf numFmtId="1" fontId="5" fillId="0" borderId="3" xfId="0" applyNumberFormat="1" applyFont="1" applyFill="1" applyBorder="1" applyAlignment="1">
      <alignment horizontal="left"/>
    </xf>
    <xf numFmtId="2" fontId="5" fillId="0" borderId="3" xfId="0" applyNumberFormat="1" applyFont="1" applyFill="1" applyBorder="1" applyAlignment="1">
      <alignment horizontal="left"/>
    </xf>
    <xf numFmtId="2" fontId="5" fillId="0" borderId="29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view="pageBreakPreview" zoomScale="55" zoomScaleNormal="100" zoomScaleSheetLayoutView="55" workbookViewId="0">
      <selection activeCell="T8" sqref="T8"/>
    </sheetView>
  </sheetViews>
  <sheetFormatPr defaultColWidth="8.88671875" defaultRowHeight="14.4" x14ac:dyDescent="0.3"/>
  <cols>
    <col min="1" max="1" width="8" style="9" customWidth="1"/>
    <col min="2" max="2" width="5.44140625" style="9" customWidth="1"/>
    <col min="3" max="3" width="9" style="9" customWidth="1"/>
    <col min="4" max="4" width="45.44140625" style="9" customWidth="1"/>
    <col min="5" max="5" width="16.88671875" style="87" customWidth="1"/>
    <col min="6" max="6" width="17" style="87" customWidth="1"/>
    <col min="7" max="7" width="15.109375" style="87" customWidth="1"/>
    <col min="8" max="8" width="17.21875" style="87" customWidth="1"/>
    <col min="9" max="9" width="17.109375" style="87" customWidth="1"/>
    <col min="10" max="10" width="23" style="87" customWidth="1"/>
    <col min="11" max="11" width="18.33203125" style="87" customWidth="1"/>
    <col min="12" max="12" width="16.6640625" style="87" customWidth="1"/>
    <col min="13" max="13" width="15.5546875" style="87" customWidth="1"/>
    <col min="14" max="14" width="18" style="87" customWidth="1"/>
    <col min="15" max="15" width="17.6640625" style="87" customWidth="1"/>
    <col min="16" max="16" width="13.6640625" style="87" customWidth="1"/>
    <col min="17" max="17" width="14.88671875" style="87" customWidth="1"/>
    <col min="18" max="18" width="18.33203125" style="87" customWidth="1"/>
    <col min="19" max="19" width="23.33203125" style="87" customWidth="1"/>
    <col min="20" max="16384" width="8.88671875" style="1"/>
  </cols>
  <sheetData>
    <row r="1" spans="1:20" s="6" customFormat="1" ht="25.8" x14ac:dyDescent="0.5">
      <c r="A1" s="7"/>
      <c r="B1" s="7"/>
      <c r="C1" s="7"/>
      <c r="D1" s="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  <c r="S1" s="49"/>
    </row>
    <row r="2" spans="1:20" s="5" customFormat="1" ht="26.4" thickBot="1" x14ac:dyDescent="0.55000000000000004">
      <c r="A2" s="7"/>
      <c r="B2" s="7"/>
      <c r="C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8"/>
      <c r="S2" s="50" t="s">
        <v>47</v>
      </c>
      <c r="T2" s="6"/>
    </row>
    <row r="3" spans="1:20" s="5" customFormat="1" ht="18" thickBot="1" x14ac:dyDescent="0.35">
      <c r="A3" s="7"/>
      <c r="B3" s="7"/>
      <c r="C3" s="39" t="s">
        <v>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1"/>
      <c r="T3" s="6"/>
    </row>
    <row r="4" spans="1:20" ht="31.95" customHeight="1" thickBot="1" x14ac:dyDescent="0.5">
      <c r="C4" s="36" t="s">
        <v>46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4"/>
    </row>
    <row r="5" spans="1:20" ht="35.4" customHeight="1" x14ac:dyDescent="0.3">
      <c r="C5" s="45" t="s">
        <v>1</v>
      </c>
      <c r="D5" s="4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1" t="s">
        <v>9</v>
      </c>
      <c r="L5" s="52" t="s">
        <v>10</v>
      </c>
      <c r="M5" s="53"/>
      <c r="N5" s="52" t="s">
        <v>11</v>
      </c>
      <c r="O5" s="53"/>
      <c r="P5" s="42" t="s">
        <v>12</v>
      </c>
      <c r="Q5" s="54" t="s">
        <v>33</v>
      </c>
      <c r="R5" s="54" t="s">
        <v>35</v>
      </c>
      <c r="S5" s="55" t="s">
        <v>34</v>
      </c>
      <c r="T5" s="4"/>
    </row>
    <row r="6" spans="1:20" ht="14.4" customHeight="1" x14ac:dyDescent="0.3">
      <c r="C6" s="46"/>
      <c r="D6" s="43"/>
      <c r="E6" s="56"/>
      <c r="F6" s="56"/>
      <c r="G6" s="56"/>
      <c r="H6" s="56"/>
      <c r="I6" s="56"/>
      <c r="J6" s="56"/>
      <c r="K6" s="56"/>
      <c r="L6" s="57" t="s">
        <v>13</v>
      </c>
      <c r="M6" s="58" t="s">
        <v>14</v>
      </c>
      <c r="N6" s="57" t="s">
        <v>13</v>
      </c>
      <c r="O6" s="58" t="s">
        <v>15</v>
      </c>
      <c r="P6" s="43"/>
      <c r="Q6" s="59"/>
      <c r="R6" s="59"/>
      <c r="S6" s="60"/>
      <c r="T6" s="4"/>
    </row>
    <row r="7" spans="1:20" ht="112.95" customHeight="1" x14ac:dyDescent="0.3">
      <c r="C7" s="46"/>
      <c r="D7" s="43"/>
      <c r="E7" s="61"/>
      <c r="F7" s="61"/>
      <c r="G7" s="61"/>
      <c r="H7" s="61"/>
      <c r="I7" s="61"/>
      <c r="J7" s="61"/>
      <c r="K7" s="61"/>
      <c r="L7" s="62"/>
      <c r="M7" s="58"/>
      <c r="N7" s="62"/>
      <c r="O7" s="58"/>
      <c r="P7" s="63"/>
      <c r="Q7" s="59"/>
      <c r="R7" s="59"/>
      <c r="S7" s="60"/>
      <c r="T7" s="4"/>
    </row>
    <row r="8" spans="1:20" s="2" customFormat="1" ht="24" customHeight="1" thickBot="1" x14ac:dyDescent="0.5">
      <c r="A8" s="33"/>
      <c r="B8" s="33"/>
      <c r="C8" s="47"/>
      <c r="D8" s="44"/>
      <c r="E8" s="64">
        <v>1</v>
      </c>
      <c r="F8" s="64">
        <v>2</v>
      </c>
      <c r="G8" s="64">
        <v>3</v>
      </c>
      <c r="H8" s="64">
        <v>4</v>
      </c>
      <c r="I8" s="64">
        <v>5</v>
      </c>
      <c r="J8" s="64">
        <v>6</v>
      </c>
      <c r="K8" s="64">
        <v>7</v>
      </c>
      <c r="L8" s="65">
        <v>8</v>
      </c>
      <c r="M8" s="66">
        <v>9</v>
      </c>
      <c r="N8" s="65">
        <v>10</v>
      </c>
      <c r="O8" s="66">
        <v>11</v>
      </c>
      <c r="P8" s="67">
        <v>12</v>
      </c>
      <c r="Q8" s="68">
        <v>13</v>
      </c>
      <c r="R8" s="68">
        <v>14</v>
      </c>
      <c r="S8" s="69">
        <v>15</v>
      </c>
      <c r="T8" s="18"/>
    </row>
    <row r="9" spans="1:20" s="19" customFormat="1" ht="36.6" customHeight="1" x14ac:dyDescent="0.35">
      <c r="A9" s="9"/>
      <c r="B9" s="9"/>
      <c r="C9" s="14">
        <v>1</v>
      </c>
      <c r="D9" s="15" t="s">
        <v>44</v>
      </c>
      <c r="E9" s="70">
        <v>14393</v>
      </c>
      <c r="F9" s="70">
        <v>14393</v>
      </c>
      <c r="G9" s="70">
        <v>13826</v>
      </c>
      <c r="H9" s="70">
        <v>415</v>
      </c>
      <c r="I9" s="70">
        <v>0</v>
      </c>
      <c r="J9" s="70">
        <v>158792.52859776796</v>
      </c>
      <c r="K9" s="70">
        <v>31758.505719553599</v>
      </c>
      <c r="L9" s="70">
        <v>13826</v>
      </c>
      <c r="M9" s="70">
        <v>29647.25</v>
      </c>
      <c r="N9" s="70">
        <v>13826</v>
      </c>
      <c r="O9" s="70">
        <v>29646.95</v>
      </c>
      <c r="P9" s="71">
        <v>7.5</v>
      </c>
      <c r="Q9" s="70">
        <v>13826</v>
      </c>
      <c r="R9" s="71">
        <f t="shared" ref="R9:R21" si="0">L9/Q9*100</f>
        <v>100</v>
      </c>
      <c r="S9" s="72">
        <f>N9/L9*100</f>
        <v>100</v>
      </c>
    </row>
    <row r="10" spans="1:20" s="12" customFormat="1" ht="36.6" customHeight="1" x14ac:dyDescent="0.35">
      <c r="A10" s="9"/>
      <c r="B10" s="9"/>
      <c r="C10" s="14">
        <v>2</v>
      </c>
      <c r="D10" s="13" t="s">
        <v>22</v>
      </c>
      <c r="E10" s="70">
        <v>23006</v>
      </c>
      <c r="F10" s="70">
        <v>23006</v>
      </c>
      <c r="G10" s="70">
        <v>10974</v>
      </c>
      <c r="H10" s="70">
        <v>11910</v>
      </c>
      <c r="I10" s="70">
        <v>0</v>
      </c>
      <c r="J10" s="70">
        <v>54552</v>
      </c>
      <c r="K10" s="70">
        <v>10910</v>
      </c>
      <c r="L10" s="70">
        <v>11096</v>
      </c>
      <c r="M10" s="70">
        <v>59147</v>
      </c>
      <c r="N10" s="70">
        <v>6121</v>
      </c>
      <c r="O10" s="70">
        <v>52547</v>
      </c>
      <c r="P10" s="71">
        <v>7.4</v>
      </c>
      <c r="Q10" s="70">
        <f t="shared" ref="Q10:Q20" si="1">E10-H10</f>
        <v>11096</v>
      </c>
      <c r="R10" s="71">
        <f t="shared" si="0"/>
        <v>100</v>
      </c>
      <c r="S10" s="72">
        <f t="shared" ref="S10:S21" si="2">N10/L10*100</f>
        <v>55.16402307137708</v>
      </c>
    </row>
    <row r="11" spans="1:20" s="11" customFormat="1" ht="36.6" customHeight="1" x14ac:dyDescent="0.35">
      <c r="A11" s="9"/>
      <c r="B11" s="9"/>
      <c r="C11" s="14">
        <v>3</v>
      </c>
      <c r="D11" s="13" t="s">
        <v>17</v>
      </c>
      <c r="E11" s="70">
        <v>8449</v>
      </c>
      <c r="F11" s="70">
        <v>8449</v>
      </c>
      <c r="G11" s="70">
        <v>4203</v>
      </c>
      <c r="H11" s="70">
        <v>4246</v>
      </c>
      <c r="I11" s="70">
        <v>0</v>
      </c>
      <c r="J11" s="70">
        <v>70354</v>
      </c>
      <c r="K11" s="70">
        <v>14071</v>
      </c>
      <c r="L11" s="70">
        <v>4203</v>
      </c>
      <c r="M11" s="70">
        <v>12196</v>
      </c>
      <c r="N11" s="70">
        <v>4203</v>
      </c>
      <c r="O11" s="70">
        <v>12196</v>
      </c>
      <c r="P11" s="71">
        <v>7.5</v>
      </c>
      <c r="Q11" s="70">
        <f t="shared" si="1"/>
        <v>4203</v>
      </c>
      <c r="R11" s="71">
        <f t="shared" si="0"/>
        <v>100</v>
      </c>
      <c r="S11" s="72">
        <f t="shared" si="2"/>
        <v>100</v>
      </c>
    </row>
    <row r="12" spans="1:20" s="11" customFormat="1" ht="36.6" customHeight="1" x14ac:dyDescent="0.35">
      <c r="A12" s="9"/>
      <c r="B12" s="9"/>
      <c r="C12" s="14">
        <v>4</v>
      </c>
      <c r="D12" s="13" t="s">
        <v>19</v>
      </c>
      <c r="E12" s="70">
        <v>5067</v>
      </c>
      <c r="F12" s="70">
        <v>5067</v>
      </c>
      <c r="G12" s="70">
        <v>5067</v>
      </c>
      <c r="H12" s="70">
        <v>2020</v>
      </c>
      <c r="I12" s="70">
        <v>0</v>
      </c>
      <c r="J12" s="70">
        <v>9179</v>
      </c>
      <c r="K12" s="70">
        <v>11014.8</v>
      </c>
      <c r="L12" s="70">
        <v>3047</v>
      </c>
      <c r="M12" s="70">
        <v>9168</v>
      </c>
      <c r="N12" s="70">
        <v>3047</v>
      </c>
      <c r="O12" s="70">
        <v>9179</v>
      </c>
      <c r="P12" s="71">
        <v>8</v>
      </c>
      <c r="Q12" s="70">
        <f t="shared" si="1"/>
        <v>3047</v>
      </c>
      <c r="R12" s="71">
        <f t="shared" si="0"/>
        <v>100</v>
      </c>
      <c r="S12" s="72">
        <f t="shared" si="2"/>
        <v>100</v>
      </c>
    </row>
    <row r="13" spans="1:20" s="11" customFormat="1" ht="36.6" customHeight="1" x14ac:dyDescent="0.35">
      <c r="A13" s="9"/>
      <c r="B13" s="9"/>
      <c r="C13" s="14">
        <v>5</v>
      </c>
      <c r="D13" s="22" t="s">
        <v>16</v>
      </c>
      <c r="E13" s="73">
        <v>9643</v>
      </c>
      <c r="F13" s="73">
        <v>9643</v>
      </c>
      <c r="G13" s="73">
        <v>6052</v>
      </c>
      <c r="H13" s="73">
        <v>3650</v>
      </c>
      <c r="I13" s="73">
        <v>12</v>
      </c>
      <c r="J13" s="73">
        <v>91445</v>
      </c>
      <c r="K13" s="73">
        <v>18289</v>
      </c>
      <c r="L13" s="73">
        <v>5993</v>
      </c>
      <c r="M13" s="73">
        <v>15881</v>
      </c>
      <c r="N13" s="73">
        <v>4896</v>
      </c>
      <c r="O13" s="73">
        <v>15247</v>
      </c>
      <c r="P13" s="74">
        <v>7.85</v>
      </c>
      <c r="Q13" s="70">
        <f t="shared" si="1"/>
        <v>5993</v>
      </c>
      <c r="R13" s="71">
        <f t="shared" si="0"/>
        <v>100</v>
      </c>
      <c r="S13" s="72">
        <f t="shared" si="2"/>
        <v>81.695311196395792</v>
      </c>
    </row>
    <row r="14" spans="1:20" s="11" customFormat="1" ht="36.6" customHeight="1" x14ac:dyDescent="0.35">
      <c r="A14" s="9"/>
      <c r="B14" s="9"/>
      <c r="C14" s="14">
        <v>6</v>
      </c>
      <c r="D14" s="13" t="s">
        <v>18</v>
      </c>
      <c r="E14" s="70">
        <v>1611</v>
      </c>
      <c r="F14" s="70">
        <v>1611</v>
      </c>
      <c r="G14" s="70">
        <v>1571</v>
      </c>
      <c r="H14" s="70">
        <v>196</v>
      </c>
      <c r="I14" s="70">
        <v>0</v>
      </c>
      <c r="J14" s="70">
        <v>13607.91</v>
      </c>
      <c r="K14" s="70">
        <v>2721.5820000000003</v>
      </c>
      <c r="L14" s="70">
        <v>1415</v>
      </c>
      <c r="M14" s="70">
        <v>2174.63</v>
      </c>
      <c r="N14" s="70">
        <v>1168</v>
      </c>
      <c r="O14" s="70">
        <v>1890</v>
      </c>
      <c r="P14" s="71">
        <v>7.5</v>
      </c>
      <c r="Q14" s="70">
        <f t="shared" si="1"/>
        <v>1415</v>
      </c>
      <c r="R14" s="71">
        <f t="shared" si="0"/>
        <v>100</v>
      </c>
      <c r="S14" s="72">
        <f t="shared" si="2"/>
        <v>82.54416961130741</v>
      </c>
    </row>
    <row r="15" spans="1:20" s="3" customFormat="1" ht="36.6" customHeight="1" x14ac:dyDescent="0.35">
      <c r="A15" s="9"/>
      <c r="B15" s="9"/>
      <c r="C15" s="14">
        <v>7</v>
      </c>
      <c r="D15" s="15" t="s">
        <v>43</v>
      </c>
      <c r="E15" s="70">
        <v>42194</v>
      </c>
      <c r="F15" s="70">
        <v>42194</v>
      </c>
      <c r="G15" s="70">
        <v>32568</v>
      </c>
      <c r="H15" s="70">
        <v>9708</v>
      </c>
      <c r="I15" s="70">
        <v>399</v>
      </c>
      <c r="J15" s="70">
        <v>563375.12</v>
      </c>
      <c r="K15" s="70">
        <v>112675.02</v>
      </c>
      <c r="L15" s="75">
        <v>32490</v>
      </c>
      <c r="M15" s="75">
        <v>89410</v>
      </c>
      <c r="N15" s="75">
        <v>25020</v>
      </c>
      <c r="O15" s="75">
        <v>83210</v>
      </c>
      <c r="P15" s="71">
        <v>7.65</v>
      </c>
      <c r="Q15" s="70">
        <f t="shared" si="1"/>
        <v>32486</v>
      </c>
      <c r="R15" s="71">
        <f t="shared" si="0"/>
        <v>100.01231299636765</v>
      </c>
      <c r="S15" s="72">
        <f t="shared" si="2"/>
        <v>77.00831024930747</v>
      </c>
      <c r="T15" s="4"/>
    </row>
    <row r="16" spans="1:20" s="11" customFormat="1" ht="36.6" customHeight="1" x14ac:dyDescent="0.35">
      <c r="A16" s="9"/>
      <c r="B16" s="9"/>
      <c r="C16" s="14">
        <v>8</v>
      </c>
      <c r="D16" s="15" t="s">
        <v>24</v>
      </c>
      <c r="E16" s="70">
        <v>5502</v>
      </c>
      <c r="F16" s="70">
        <v>5502</v>
      </c>
      <c r="G16" s="70">
        <v>4959</v>
      </c>
      <c r="H16" s="70">
        <v>553</v>
      </c>
      <c r="I16" s="70">
        <v>0</v>
      </c>
      <c r="J16" s="70">
        <v>93885</v>
      </c>
      <c r="K16" s="70">
        <v>18777</v>
      </c>
      <c r="L16" s="70">
        <v>4959</v>
      </c>
      <c r="M16" s="70">
        <v>18892</v>
      </c>
      <c r="N16" s="70">
        <v>4295</v>
      </c>
      <c r="O16" s="70">
        <v>17410</v>
      </c>
      <c r="P16" s="71">
        <v>7.5</v>
      </c>
      <c r="Q16" s="70">
        <v>4959</v>
      </c>
      <c r="R16" s="71">
        <f t="shared" si="0"/>
        <v>100</v>
      </c>
      <c r="S16" s="72">
        <f t="shared" si="2"/>
        <v>86.610203670094776</v>
      </c>
    </row>
    <row r="17" spans="1:20" s="3" customFormat="1" ht="36.6" customHeight="1" x14ac:dyDescent="0.35">
      <c r="A17" s="9"/>
      <c r="B17" s="9"/>
      <c r="C17" s="14">
        <v>9</v>
      </c>
      <c r="D17" s="13" t="s">
        <v>21</v>
      </c>
      <c r="E17" s="70">
        <v>23481</v>
      </c>
      <c r="F17" s="70">
        <v>23481</v>
      </c>
      <c r="G17" s="70">
        <f>F17-H17</f>
        <v>15046</v>
      </c>
      <c r="H17" s="70">
        <v>8435</v>
      </c>
      <c r="I17" s="70">
        <v>0</v>
      </c>
      <c r="J17" s="70">
        <v>225761.45727000001</v>
      </c>
      <c r="K17" s="70">
        <v>45140.592000000004</v>
      </c>
      <c r="L17" s="70">
        <v>14349</v>
      </c>
      <c r="M17" s="70">
        <v>26248.580990000006</v>
      </c>
      <c r="N17" s="70">
        <v>14349</v>
      </c>
      <c r="O17" s="70">
        <v>21477.288639500002</v>
      </c>
      <c r="P17" s="71">
        <v>7.5</v>
      </c>
      <c r="Q17" s="70">
        <f t="shared" si="1"/>
        <v>15046</v>
      </c>
      <c r="R17" s="71">
        <f t="shared" si="0"/>
        <v>95.367539545394123</v>
      </c>
      <c r="S17" s="72">
        <f t="shared" si="2"/>
        <v>100</v>
      </c>
    </row>
    <row r="18" spans="1:20" s="12" customFormat="1" ht="36.6" customHeight="1" x14ac:dyDescent="0.35">
      <c r="A18" s="9"/>
      <c r="B18" s="9"/>
      <c r="C18" s="14">
        <v>10</v>
      </c>
      <c r="D18" s="13" t="s">
        <v>23</v>
      </c>
      <c r="E18" s="70">
        <v>11693</v>
      </c>
      <c r="F18" s="70">
        <v>11586</v>
      </c>
      <c r="G18" s="70">
        <v>9903</v>
      </c>
      <c r="H18" s="70">
        <v>1622</v>
      </c>
      <c r="I18" s="70">
        <v>55</v>
      </c>
      <c r="J18" s="70">
        <v>33704.980000000003</v>
      </c>
      <c r="K18" s="70">
        <v>6740.9899999999989</v>
      </c>
      <c r="L18" s="70">
        <v>9499</v>
      </c>
      <c r="M18" s="70">
        <v>4766</v>
      </c>
      <c r="N18" s="70">
        <v>7012</v>
      </c>
      <c r="O18" s="70">
        <v>3266</v>
      </c>
      <c r="P18" s="71">
        <v>7.5</v>
      </c>
      <c r="Q18" s="70">
        <f t="shared" si="1"/>
        <v>10071</v>
      </c>
      <c r="R18" s="71">
        <f t="shared" si="0"/>
        <v>94.32032568761791</v>
      </c>
      <c r="S18" s="72">
        <f t="shared" si="2"/>
        <v>73.818296662806617</v>
      </c>
    </row>
    <row r="19" spans="1:20" s="11" customFormat="1" ht="36.6" customHeight="1" x14ac:dyDescent="0.35">
      <c r="A19" s="9"/>
      <c r="B19" s="9"/>
      <c r="C19" s="14">
        <v>11</v>
      </c>
      <c r="D19" s="13" t="s">
        <v>20</v>
      </c>
      <c r="E19" s="70">
        <v>4880</v>
      </c>
      <c r="F19" s="70">
        <v>4880</v>
      </c>
      <c r="G19" s="70">
        <v>1707</v>
      </c>
      <c r="H19" s="70">
        <v>3173</v>
      </c>
      <c r="I19" s="70">
        <v>0</v>
      </c>
      <c r="J19" s="70">
        <v>43494.61</v>
      </c>
      <c r="K19" s="70">
        <v>8698.9219999999987</v>
      </c>
      <c r="L19" s="70">
        <v>1498</v>
      </c>
      <c r="M19" s="70">
        <v>7724.5100000000011</v>
      </c>
      <c r="N19" s="70">
        <v>956</v>
      </c>
      <c r="O19" s="70">
        <v>5838</v>
      </c>
      <c r="P19" s="71">
        <v>7.85</v>
      </c>
      <c r="Q19" s="70">
        <f t="shared" si="1"/>
        <v>1707</v>
      </c>
      <c r="R19" s="71">
        <f t="shared" si="0"/>
        <v>87.756297598125371</v>
      </c>
      <c r="S19" s="72">
        <f t="shared" si="2"/>
        <v>63.818424566088119</v>
      </c>
    </row>
    <row r="20" spans="1:20" s="11" customFormat="1" ht="36.6" customHeight="1" thickBot="1" x14ac:dyDescent="0.4">
      <c r="A20" s="9"/>
      <c r="B20" s="9"/>
      <c r="C20" s="17">
        <v>12</v>
      </c>
      <c r="D20" s="20" t="s">
        <v>42</v>
      </c>
      <c r="E20" s="76">
        <v>9478</v>
      </c>
      <c r="F20" s="76">
        <v>9478</v>
      </c>
      <c r="G20" s="76">
        <v>6334</v>
      </c>
      <c r="H20" s="76">
        <v>1929</v>
      </c>
      <c r="I20" s="76">
        <v>752</v>
      </c>
      <c r="J20" s="76">
        <v>79365.387137699989</v>
      </c>
      <c r="K20" s="76">
        <v>15872.665427540003</v>
      </c>
      <c r="L20" s="76">
        <v>6334</v>
      </c>
      <c r="M20" s="76">
        <v>10488.176810000001</v>
      </c>
      <c r="N20" s="76">
        <v>2580</v>
      </c>
      <c r="O20" s="76">
        <v>5484.9142600000005</v>
      </c>
      <c r="P20" s="77">
        <v>7.9</v>
      </c>
      <c r="Q20" s="76">
        <f t="shared" si="1"/>
        <v>7549</v>
      </c>
      <c r="R20" s="77">
        <f t="shared" si="0"/>
        <v>83.905153000397405</v>
      </c>
      <c r="S20" s="78">
        <f t="shared" si="2"/>
        <v>40.732554467950742</v>
      </c>
      <c r="T20" s="19"/>
    </row>
    <row r="21" spans="1:20" s="31" customFormat="1" ht="46.2" customHeight="1" thickBot="1" x14ac:dyDescent="0.35">
      <c r="A21" s="34"/>
      <c r="B21" s="34"/>
      <c r="C21" s="24"/>
      <c r="D21" s="21" t="s">
        <v>40</v>
      </c>
      <c r="E21" s="79">
        <f>E20+E19+E18+E17+E16+E15+E14+E13+E12+E11+E10+E9</f>
        <v>159397</v>
      </c>
      <c r="F21" s="79">
        <f t="shared" ref="F21:Q21" si="3">F20+F19+F18+F17+F16+F15+F14+F13+F12+F11+F10+F9</f>
        <v>159290</v>
      </c>
      <c r="G21" s="79">
        <f t="shared" si="3"/>
        <v>112210</v>
      </c>
      <c r="H21" s="79">
        <f t="shared" si="3"/>
        <v>47857</v>
      </c>
      <c r="I21" s="79">
        <f t="shared" si="3"/>
        <v>1218</v>
      </c>
      <c r="J21" s="79">
        <f t="shared" si="3"/>
        <v>1437516.9930054678</v>
      </c>
      <c r="K21" s="79">
        <f t="shared" si="3"/>
        <v>296670.0771470936</v>
      </c>
      <c r="L21" s="79">
        <f t="shared" si="3"/>
        <v>108709</v>
      </c>
      <c r="M21" s="79">
        <f t="shared" si="3"/>
        <v>285743.14780000004</v>
      </c>
      <c r="N21" s="79">
        <f t="shared" si="3"/>
        <v>87473</v>
      </c>
      <c r="O21" s="79">
        <f t="shared" si="3"/>
        <v>257392.15289950001</v>
      </c>
      <c r="P21" s="79"/>
      <c r="Q21" s="79">
        <f t="shared" si="3"/>
        <v>111398</v>
      </c>
      <c r="R21" s="80">
        <f t="shared" si="0"/>
        <v>97.586132605612306</v>
      </c>
      <c r="S21" s="81">
        <f t="shared" si="2"/>
        <v>80.465278863755529</v>
      </c>
      <c r="T21" s="30"/>
    </row>
    <row r="22" spans="1:20" s="11" customFormat="1" ht="46.2" customHeight="1" x14ac:dyDescent="0.35">
      <c r="A22" s="9"/>
      <c r="B22" s="9"/>
      <c r="C22" s="14">
        <v>13</v>
      </c>
      <c r="D22" s="32" t="s">
        <v>31</v>
      </c>
      <c r="E22" s="73">
        <v>4258</v>
      </c>
      <c r="F22" s="73">
        <v>4258</v>
      </c>
      <c r="G22" s="73">
        <v>400</v>
      </c>
      <c r="H22" s="73">
        <v>0</v>
      </c>
      <c r="I22" s="73">
        <v>0</v>
      </c>
      <c r="J22" s="73">
        <v>50863</v>
      </c>
      <c r="K22" s="73">
        <v>13601.030000000002</v>
      </c>
      <c r="L22" s="73">
        <v>4258</v>
      </c>
      <c r="M22" s="73">
        <v>16445</v>
      </c>
      <c r="N22" s="73">
        <v>400</v>
      </c>
      <c r="O22" s="73">
        <v>6795</v>
      </c>
      <c r="P22" s="74">
        <v>0</v>
      </c>
      <c r="Q22" s="73">
        <v>4258</v>
      </c>
      <c r="R22" s="74">
        <v>100</v>
      </c>
      <c r="S22" s="82">
        <v>8.9948332550493184</v>
      </c>
    </row>
    <row r="23" spans="1:20" s="12" customFormat="1" ht="32.4" customHeight="1" x14ac:dyDescent="0.35">
      <c r="A23" s="9"/>
      <c r="B23" s="9"/>
      <c r="C23" s="14">
        <v>14</v>
      </c>
      <c r="D23" s="13" t="s">
        <v>30</v>
      </c>
      <c r="E23" s="70">
        <v>930</v>
      </c>
      <c r="F23" s="75">
        <v>849</v>
      </c>
      <c r="G23" s="75">
        <v>529</v>
      </c>
      <c r="H23" s="75">
        <v>278</v>
      </c>
      <c r="I23" s="75">
        <v>44</v>
      </c>
      <c r="J23" s="70">
        <v>14373.24</v>
      </c>
      <c r="K23" s="70">
        <v>3052</v>
      </c>
      <c r="L23" s="70">
        <v>528</v>
      </c>
      <c r="M23" s="70">
        <v>2697</v>
      </c>
      <c r="N23" s="75">
        <v>525</v>
      </c>
      <c r="O23" s="70">
        <v>2619</v>
      </c>
      <c r="P23" s="71">
        <v>1</v>
      </c>
      <c r="Q23" s="70">
        <f t="shared" ref="Q23:Q30" si="4">E23-H23</f>
        <v>652</v>
      </c>
      <c r="R23" s="71">
        <f t="shared" ref="R23:R29" si="5">L23/Q23*100</f>
        <v>80.981595092024534</v>
      </c>
      <c r="S23" s="72">
        <f t="shared" ref="S23:S29" si="6">N23/L23*100</f>
        <v>99.431818181818173</v>
      </c>
    </row>
    <row r="24" spans="1:20" s="3" customFormat="1" ht="32.4" customHeight="1" x14ac:dyDescent="0.35">
      <c r="A24" s="9"/>
      <c r="B24" s="9"/>
      <c r="C24" s="14">
        <v>15</v>
      </c>
      <c r="D24" s="13" t="s">
        <v>28</v>
      </c>
      <c r="E24" s="70">
        <v>1387</v>
      </c>
      <c r="F24" s="70">
        <v>1387</v>
      </c>
      <c r="G24" s="70">
        <v>469</v>
      </c>
      <c r="H24" s="70">
        <v>918</v>
      </c>
      <c r="I24" s="70">
        <v>0</v>
      </c>
      <c r="J24" s="70">
        <v>18044.1139678</v>
      </c>
      <c r="K24" s="70">
        <v>3638.1313700000001</v>
      </c>
      <c r="L24" s="70">
        <v>437</v>
      </c>
      <c r="M24" s="70">
        <v>1612</v>
      </c>
      <c r="N24" s="70">
        <v>437</v>
      </c>
      <c r="O24" s="70">
        <v>1612</v>
      </c>
      <c r="P24" s="71">
        <v>9.1</v>
      </c>
      <c r="Q24" s="70">
        <f t="shared" si="4"/>
        <v>469</v>
      </c>
      <c r="R24" s="71">
        <f t="shared" si="5"/>
        <v>93.176972281449892</v>
      </c>
      <c r="S24" s="72">
        <f t="shared" si="6"/>
        <v>100</v>
      </c>
      <c r="T24" s="4"/>
    </row>
    <row r="25" spans="1:20" s="11" customFormat="1" ht="32.4" customHeight="1" x14ac:dyDescent="0.35">
      <c r="A25" s="9"/>
      <c r="B25" s="9"/>
      <c r="C25" s="14">
        <v>16</v>
      </c>
      <c r="D25" s="13" t="s">
        <v>32</v>
      </c>
      <c r="E25" s="70">
        <v>292</v>
      </c>
      <c r="F25" s="70">
        <v>0</v>
      </c>
      <c r="G25" s="70">
        <v>0</v>
      </c>
      <c r="H25" s="70">
        <v>121</v>
      </c>
      <c r="I25" s="70">
        <v>0</v>
      </c>
      <c r="J25" s="70"/>
      <c r="K25" s="70">
        <v>2428</v>
      </c>
      <c r="L25" s="70">
        <v>138</v>
      </c>
      <c r="M25" s="70">
        <v>6266</v>
      </c>
      <c r="N25" s="70">
        <v>117</v>
      </c>
      <c r="O25" s="70">
        <v>5928</v>
      </c>
      <c r="P25" s="71">
        <v>0</v>
      </c>
      <c r="Q25" s="70">
        <f t="shared" si="4"/>
        <v>171</v>
      </c>
      <c r="R25" s="71">
        <f t="shared" si="5"/>
        <v>80.701754385964904</v>
      </c>
      <c r="S25" s="72">
        <f t="shared" si="6"/>
        <v>84.782608695652172</v>
      </c>
    </row>
    <row r="26" spans="1:20" s="11" customFormat="1" ht="32.4" customHeight="1" x14ac:dyDescent="0.35">
      <c r="A26" s="9"/>
      <c r="B26" s="9"/>
      <c r="C26" s="14">
        <v>17</v>
      </c>
      <c r="D26" s="13" t="s">
        <v>27</v>
      </c>
      <c r="E26" s="70">
        <v>11999</v>
      </c>
      <c r="F26" s="70">
        <v>11999</v>
      </c>
      <c r="G26" s="70">
        <v>11999</v>
      </c>
      <c r="H26" s="70">
        <v>2275</v>
      </c>
      <c r="I26" s="70">
        <v>2857</v>
      </c>
      <c r="J26" s="70">
        <v>343353.5</v>
      </c>
      <c r="K26" s="70">
        <v>6927</v>
      </c>
      <c r="L26" s="70">
        <v>7357</v>
      </c>
      <c r="M26" s="70">
        <v>57122.515757911402</v>
      </c>
      <c r="N26" s="70">
        <v>3441</v>
      </c>
      <c r="O26" s="70">
        <v>49344.9731722</v>
      </c>
      <c r="P26" s="71">
        <v>0</v>
      </c>
      <c r="Q26" s="70">
        <f t="shared" si="4"/>
        <v>9724</v>
      </c>
      <c r="R26" s="71">
        <f t="shared" si="5"/>
        <v>75.658165364047719</v>
      </c>
      <c r="S26" s="72">
        <f t="shared" si="6"/>
        <v>46.771781976349054</v>
      </c>
    </row>
    <row r="27" spans="1:20" s="11" customFormat="1" ht="32.4" customHeight="1" x14ac:dyDescent="0.35">
      <c r="A27" s="9"/>
      <c r="B27" s="9"/>
      <c r="C27" s="14">
        <v>19</v>
      </c>
      <c r="D27" s="13" t="s">
        <v>29</v>
      </c>
      <c r="E27" s="70">
        <v>50776</v>
      </c>
      <c r="F27" s="70">
        <v>50776</v>
      </c>
      <c r="G27" s="75">
        <v>27950</v>
      </c>
      <c r="H27" s="75">
        <v>2528</v>
      </c>
      <c r="I27" s="70">
        <v>20374</v>
      </c>
      <c r="J27" s="70">
        <v>71351</v>
      </c>
      <c r="K27" s="70">
        <v>14270</v>
      </c>
      <c r="L27" s="70">
        <v>28074</v>
      </c>
      <c r="M27" s="70">
        <v>8465.4611539999987</v>
      </c>
      <c r="N27" s="70">
        <v>28074</v>
      </c>
      <c r="O27" s="70">
        <v>8465.4611539999987</v>
      </c>
      <c r="P27" s="71">
        <v>0</v>
      </c>
      <c r="Q27" s="70">
        <f t="shared" si="4"/>
        <v>48248</v>
      </c>
      <c r="R27" s="71">
        <f t="shared" si="5"/>
        <v>58.186867849444532</v>
      </c>
      <c r="S27" s="72">
        <f t="shared" si="6"/>
        <v>100</v>
      </c>
    </row>
    <row r="28" spans="1:20" s="11" customFormat="1" ht="32.4" customHeight="1" x14ac:dyDescent="0.35">
      <c r="A28" s="9"/>
      <c r="B28" s="9"/>
      <c r="C28" s="14">
        <v>20</v>
      </c>
      <c r="D28" s="13" t="s">
        <v>26</v>
      </c>
      <c r="E28" s="75">
        <v>22983</v>
      </c>
      <c r="F28" s="75">
        <v>22983</v>
      </c>
      <c r="G28" s="75">
        <v>22983</v>
      </c>
      <c r="H28" s="70">
        <v>4854</v>
      </c>
      <c r="I28" s="70"/>
      <c r="J28" s="70">
        <v>895586.911063254</v>
      </c>
      <c r="K28" s="70">
        <v>162533.74965008002</v>
      </c>
      <c r="L28" s="70">
        <v>7400</v>
      </c>
      <c r="M28" s="70">
        <v>152842.91834</v>
      </c>
      <c r="N28" s="70">
        <v>7400</v>
      </c>
      <c r="O28" s="70">
        <v>152842.91834</v>
      </c>
      <c r="P28" s="71">
        <v>8.25</v>
      </c>
      <c r="Q28" s="70">
        <f t="shared" si="4"/>
        <v>18129</v>
      </c>
      <c r="R28" s="71">
        <f t="shared" si="5"/>
        <v>40.818577968999946</v>
      </c>
      <c r="S28" s="72">
        <f t="shared" si="6"/>
        <v>100</v>
      </c>
      <c r="T28" s="19"/>
    </row>
    <row r="29" spans="1:20" s="11" customFormat="1" ht="32.4" customHeight="1" x14ac:dyDescent="0.35">
      <c r="A29" s="9"/>
      <c r="B29" s="9"/>
      <c r="C29" s="14">
        <v>21</v>
      </c>
      <c r="D29" s="13" t="s">
        <v>25</v>
      </c>
      <c r="E29" s="75">
        <v>7396</v>
      </c>
      <c r="F29" s="75">
        <v>4204</v>
      </c>
      <c r="G29" s="75">
        <v>1239</v>
      </c>
      <c r="H29" s="75">
        <v>2</v>
      </c>
      <c r="I29" s="75">
        <v>3191</v>
      </c>
      <c r="J29" s="70">
        <v>273100</v>
      </c>
      <c r="K29" s="70">
        <v>54600</v>
      </c>
      <c r="L29" s="75">
        <v>1197</v>
      </c>
      <c r="M29" s="75">
        <v>29225.279999999999</v>
      </c>
      <c r="N29" s="70">
        <v>1124</v>
      </c>
      <c r="O29" s="70">
        <v>27241</v>
      </c>
      <c r="P29" s="71">
        <v>0</v>
      </c>
      <c r="Q29" s="70">
        <f t="shared" si="4"/>
        <v>7394</v>
      </c>
      <c r="R29" s="71">
        <f t="shared" si="5"/>
        <v>16.188801731133353</v>
      </c>
      <c r="S29" s="72">
        <f t="shared" si="6"/>
        <v>93.90142021720969</v>
      </c>
    </row>
    <row r="30" spans="1:20" ht="32.4" customHeight="1" thickBot="1" x14ac:dyDescent="0.4">
      <c r="C30" s="17">
        <v>22</v>
      </c>
      <c r="D30" s="16" t="s">
        <v>38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7">
        <v>0</v>
      </c>
      <c r="Q30" s="76">
        <f t="shared" si="4"/>
        <v>0</v>
      </c>
      <c r="R30" s="71">
        <v>0</v>
      </c>
      <c r="S30" s="72">
        <v>0</v>
      </c>
      <c r="T30" s="4"/>
    </row>
    <row r="31" spans="1:20" s="25" customFormat="1" ht="40.799999999999997" customHeight="1" thickBot="1" x14ac:dyDescent="0.35">
      <c r="A31" s="34"/>
      <c r="B31" s="34"/>
      <c r="C31" s="24"/>
      <c r="D31" s="21" t="s">
        <v>41</v>
      </c>
      <c r="E31" s="79">
        <f>E30+E29+E28+E27+E26+E25+E24+E23+E22</f>
        <v>100021</v>
      </c>
      <c r="F31" s="79">
        <f t="shared" ref="F31:Q31" si="7">F30+F29+F28+F27+F26+F25+F24+F23+F22</f>
        <v>96456</v>
      </c>
      <c r="G31" s="79">
        <f t="shared" si="7"/>
        <v>65569</v>
      </c>
      <c r="H31" s="79">
        <f t="shared" si="7"/>
        <v>10976</v>
      </c>
      <c r="I31" s="79">
        <f t="shared" si="7"/>
        <v>26466</v>
      </c>
      <c r="J31" s="79">
        <f t="shared" si="7"/>
        <v>1666671.7650310539</v>
      </c>
      <c r="K31" s="79">
        <f t="shared" si="7"/>
        <v>261049.91102008001</v>
      </c>
      <c r="L31" s="79">
        <f t="shared" si="7"/>
        <v>49389</v>
      </c>
      <c r="M31" s="79">
        <f t="shared" si="7"/>
        <v>274676.17525191139</v>
      </c>
      <c r="N31" s="79">
        <f t="shared" si="7"/>
        <v>41518</v>
      </c>
      <c r="O31" s="79">
        <f t="shared" si="7"/>
        <v>254848.35266619999</v>
      </c>
      <c r="P31" s="79"/>
      <c r="Q31" s="79">
        <f t="shared" si="7"/>
        <v>89045</v>
      </c>
      <c r="R31" s="80">
        <f t="shared" ref="R31" si="8">L31/Q31*100</f>
        <v>55.465214217530466</v>
      </c>
      <c r="S31" s="81">
        <f t="shared" ref="S31" si="9">N31/L31*100</f>
        <v>84.063252951061969</v>
      </c>
      <c r="T31" s="23"/>
    </row>
    <row r="32" spans="1:20" s="3" customFormat="1" ht="32.4" customHeight="1" thickBot="1" x14ac:dyDescent="0.4">
      <c r="A32" s="9"/>
      <c r="B32" s="9"/>
      <c r="C32" s="17">
        <v>22</v>
      </c>
      <c r="D32" s="13" t="s">
        <v>45</v>
      </c>
      <c r="E32" s="83">
        <v>3228</v>
      </c>
      <c r="F32" s="83">
        <v>3228</v>
      </c>
      <c r="G32" s="83">
        <v>119</v>
      </c>
      <c r="H32" s="83">
        <v>3109</v>
      </c>
      <c r="I32" s="83">
        <v>77</v>
      </c>
      <c r="J32" s="83">
        <v>6828</v>
      </c>
      <c r="K32" s="83">
        <v>1365.6000000000001</v>
      </c>
      <c r="L32" s="83">
        <v>119</v>
      </c>
      <c r="M32" s="83">
        <v>74</v>
      </c>
      <c r="N32" s="83">
        <v>60</v>
      </c>
      <c r="O32" s="83">
        <v>36</v>
      </c>
      <c r="P32" s="84">
        <v>9.25</v>
      </c>
      <c r="Q32" s="83">
        <v>119</v>
      </c>
      <c r="R32" s="84">
        <v>100</v>
      </c>
      <c r="S32" s="85">
        <v>50.420168067226889</v>
      </c>
    </row>
    <row r="33" spans="1:20" s="29" customFormat="1" ht="43.2" customHeight="1" thickBot="1" x14ac:dyDescent="0.35">
      <c r="A33" s="35"/>
      <c r="B33" s="35"/>
      <c r="C33" s="27"/>
      <c r="D33" s="28" t="s">
        <v>39</v>
      </c>
      <c r="E33" s="79">
        <f>E32+E31+E21</f>
        <v>262646</v>
      </c>
      <c r="F33" s="79">
        <f t="shared" ref="F33:Q33" si="10">F32+F31+F21</f>
        <v>258974</v>
      </c>
      <c r="G33" s="79">
        <f t="shared" si="10"/>
        <v>177898</v>
      </c>
      <c r="H33" s="79">
        <f t="shared" si="10"/>
        <v>61942</v>
      </c>
      <c r="I33" s="79">
        <f t="shared" si="10"/>
        <v>27761</v>
      </c>
      <c r="J33" s="79">
        <f t="shared" si="10"/>
        <v>3111016.7580365217</v>
      </c>
      <c r="K33" s="79">
        <f t="shared" si="10"/>
        <v>559085.58816717356</v>
      </c>
      <c r="L33" s="79">
        <f t="shared" si="10"/>
        <v>158217</v>
      </c>
      <c r="M33" s="79">
        <f t="shared" si="10"/>
        <v>560493.32305191143</v>
      </c>
      <c r="N33" s="79">
        <f t="shared" si="10"/>
        <v>129051</v>
      </c>
      <c r="O33" s="79">
        <f t="shared" si="10"/>
        <v>512276.5055657</v>
      </c>
      <c r="P33" s="79"/>
      <c r="Q33" s="79">
        <f t="shared" si="10"/>
        <v>200562</v>
      </c>
      <c r="R33" s="80">
        <f>L33/Q33*100</f>
        <v>78.886828013282667</v>
      </c>
      <c r="S33" s="81">
        <f>N33/L33*100</f>
        <v>81.565824152903915</v>
      </c>
      <c r="T33" s="26"/>
    </row>
    <row r="34" spans="1:20" s="4" customFormat="1" ht="35.4" customHeight="1" x14ac:dyDescent="0.4">
      <c r="A34" s="7"/>
      <c r="B34" s="7"/>
      <c r="C34" s="7"/>
      <c r="D34" s="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86" t="s">
        <v>36</v>
      </c>
      <c r="S34" s="48"/>
    </row>
    <row r="35" spans="1:20" x14ac:dyDescent="0.3">
      <c r="T35" s="4"/>
    </row>
    <row r="36" spans="1:20" x14ac:dyDescent="0.3">
      <c r="T36" s="4"/>
    </row>
    <row r="38" spans="1:20" x14ac:dyDescent="0.3">
      <c r="T38" s="1" t="s">
        <v>37</v>
      </c>
    </row>
  </sheetData>
  <mergeCells count="22">
    <mergeCell ref="N5:O5"/>
    <mergeCell ref="P5:P7"/>
    <mergeCell ref="L6:L7"/>
    <mergeCell ref="R5:R7"/>
    <mergeCell ref="Q5:Q7"/>
    <mergeCell ref="M6:M7"/>
    <mergeCell ref="R1:S1"/>
    <mergeCell ref="N6:N7"/>
    <mergeCell ref="O6:O7"/>
    <mergeCell ref="E5:E7"/>
    <mergeCell ref="F5:F7"/>
    <mergeCell ref="G5:G7"/>
    <mergeCell ref="C4:S4"/>
    <mergeCell ref="C3:S3"/>
    <mergeCell ref="H5:H7"/>
    <mergeCell ref="I5:I7"/>
    <mergeCell ref="J5:J7"/>
    <mergeCell ref="K5:K7"/>
    <mergeCell ref="S5:S7"/>
    <mergeCell ref="L5:M5"/>
    <mergeCell ref="D5:D8"/>
    <mergeCell ref="C5:C8"/>
  </mergeCells>
  <pageMargins left="0.31" right="0.17" top="1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</vt:lpstr>
      <vt:lpstr>'Bank wise'!Print_Area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2021-11-02T05:45:04Z</cp:lastPrinted>
  <dcterms:created xsi:type="dcterms:W3CDTF">2020-06-29T08:59:12Z</dcterms:created>
  <dcterms:modified xsi:type="dcterms:W3CDTF">2021-11-17T06:23:30Z</dcterms:modified>
</cp:coreProperties>
</file>