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\"/>
    </mc:Choice>
  </mc:AlternateContent>
  <bookViews>
    <workbookView xWindow="-120" yWindow="-120" windowWidth="19440" windowHeight="15000"/>
  </bookViews>
  <sheets>
    <sheet name="Districtwise Target Vs Achievem" sheetId="1" r:id="rId1"/>
  </sheets>
  <externalReferences>
    <externalReference r:id="rId2"/>
    <externalReference r:id="rId3"/>
  </externalReferences>
  <definedNames>
    <definedName name="_xlnm.Print_Area" localSheetId="0">'Districtwise Target Vs Achievem'!$A$1:$N$67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Q11" i="1"/>
  <c r="Q12" i="1"/>
  <c r="Q14" i="1"/>
  <c r="Q13" i="1"/>
  <c r="Q15" i="1"/>
  <c r="Q16" i="1"/>
  <c r="Q17" i="1"/>
  <c r="Q18" i="1"/>
  <c r="Q19" i="1"/>
  <c r="Q20" i="1"/>
  <c r="Q21" i="1"/>
  <c r="Q22" i="1"/>
  <c r="Q28" i="1"/>
  <c r="Q23" i="1"/>
  <c r="Q29" i="1"/>
  <c r="Q24" i="1"/>
  <c r="Q25" i="1"/>
  <c r="Q26" i="1"/>
  <c r="Q27" i="1"/>
  <c r="Q30" i="1"/>
  <c r="Q9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J84" i="1"/>
  <c r="H84" i="1"/>
  <c r="L65" i="1"/>
  <c r="I65" i="1"/>
  <c r="F65" i="1"/>
  <c r="C65" i="1"/>
  <c r="M64" i="1"/>
  <c r="N64" i="1" s="1"/>
  <c r="J64" i="1"/>
  <c r="K64" i="1" s="1"/>
  <c r="G64" i="1"/>
  <c r="H64" i="1" s="1"/>
  <c r="D64" i="1"/>
  <c r="E64" i="1" s="1"/>
  <c r="M63" i="1"/>
  <c r="N63" i="1" s="1"/>
  <c r="J63" i="1"/>
  <c r="K63" i="1" s="1"/>
  <c r="G63" i="1"/>
  <c r="H63" i="1" s="1"/>
  <c r="D63" i="1"/>
  <c r="E63" i="1" s="1"/>
  <c r="M62" i="1"/>
  <c r="N62" i="1" s="1"/>
  <c r="J62" i="1"/>
  <c r="K62" i="1" s="1"/>
  <c r="G62" i="1"/>
  <c r="H62" i="1" s="1"/>
  <c r="D62" i="1"/>
  <c r="E62" i="1" s="1"/>
  <c r="M61" i="1"/>
  <c r="N61" i="1" s="1"/>
  <c r="K61" i="1"/>
  <c r="G61" i="1"/>
  <c r="D61" i="1"/>
  <c r="E61" i="1" s="1"/>
  <c r="M60" i="1"/>
  <c r="N60" i="1" s="1"/>
  <c r="J60" i="1"/>
  <c r="K60" i="1" s="1"/>
  <c r="G60" i="1"/>
  <c r="H60" i="1" s="1"/>
  <c r="D60" i="1"/>
  <c r="E60" i="1" s="1"/>
  <c r="M59" i="1"/>
  <c r="N59" i="1" s="1"/>
  <c r="J59" i="1"/>
  <c r="K59" i="1" s="1"/>
  <c r="G59" i="1"/>
  <c r="H59" i="1" s="1"/>
  <c r="D59" i="1"/>
  <c r="E59" i="1" s="1"/>
  <c r="M58" i="1"/>
  <c r="N58" i="1" s="1"/>
  <c r="J58" i="1"/>
  <c r="K58" i="1" s="1"/>
  <c r="G58" i="1"/>
  <c r="H58" i="1" s="1"/>
  <c r="D58" i="1"/>
  <c r="E58" i="1" s="1"/>
  <c r="M57" i="1"/>
  <c r="N57" i="1" s="1"/>
  <c r="J57" i="1"/>
  <c r="K57" i="1" s="1"/>
  <c r="G57" i="1"/>
  <c r="H57" i="1" s="1"/>
  <c r="D57" i="1"/>
  <c r="E57" i="1" s="1"/>
  <c r="M56" i="1"/>
  <c r="N56" i="1" s="1"/>
  <c r="J56" i="1"/>
  <c r="K56" i="1" s="1"/>
  <c r="G56" i="1"/>
  <c r="H56" i="1" s="1"/>
  <c r="D56" i="1"/>
  <c r="E56" i="1" s="1"/>
  <c r="M55" i="1"/>
  <c r="N55" i="1" s="1"/>
  <c r="J55" i="1"/>
  <c r="K55" i="1" s="1"/>
  <c r="G55" i="1"/>
  <c r="H55" i="1" s="1"/>
  <c r="D55" i="1"/>
  <c r="E55" i="1" s="1"/>
  <c r="M54" i="1"/>
  <c r="N54" i="1" s="1"/>
  <c r="J54" i="1"/>
  <c r="K54" i="1" s="1"/>
  <c r="G54" i="1"/>
  <c r="H54" i="1" s="1"/>
  <c r="D54" i="1"/>
  <c r="E54" i="1" s="1"/>
  <c r="M53" i="1"/>
  <c r="N53" i="1" s="1"/>
  <c r="J53" i="1"/>
  <c r="K53" i="1" s="1"/>
  <c r="G53" i="1"/>
  <c r="H53" i="1" s="1"/>
  <c r="D53" i="1"/>
  <c r="E53" i="1" s="1"/>
  <c r="M52" i="1"/>
  <c r="N52" i="1" s="1"/>
  <c r="J52" i="1"/>
  <c r="K52" i="1" s="1"/>
  <c r="G52" i="1"/>
  <c r="H52" i="1" s="1"/>
  <c r="D52" i="1"/>
  <c r="E52" i="1" s="1"/>
  <c r="M51" i="1"/>
  <c r="N51" i="1" s="1"/>
  <c r="J51" i="1"/>
  <c r="K51" i="1" s="1"/>
  <c r="G51" i="1"/>
  <c r="H51" i="1" s="1"/>
  <c r="D51" i="1"/>
  <c r="E51" i="1" s="1"/>
  <c r="M50" i="1"/>
  <c r="N50" i="1" s="1"/>
  <c r="J50" i="1"/>
  <c r="K50" i="1" s="1"/>
  <c r="G50" i="1"/>
  <c r="H50" i="1" s="1"/>
  <c r="D50" i="1"/>
  <c r="E50" i="1" s="1"/>
  <c r="M49" i="1"/>
  <c r="N49" i="1" s="1"/>
  <c r="J49" i="1"/>
  <c r="K49" i="1" s="1"/>
  <c r="G49" i="1"/>
  <c r="H49" i="1" s="1"/>
  <c r="D49" i="1"/>
  <c r="E49" i="1" s="1"/>
  <c r="M48" i="1"/>
  <c r="N48" i="1" s="1"/>
  <c r="J48" i="1"/>
  <c r="K48" i="1" s="1"/>
  <c r="G48" i="1"/>
  <c r="H48" i="1" s="1"/>
  <c r="D48" i="1"/>
  <c r="E48" i="1" s="1"/>
  <c r="M47" i="1"/>
  <c r="N47" i="1" s="1"/>
  <c r="J47" i="1"/>
  <c r="K47" i="1" s="1"/>
  <c r="G47" i="1"/>
  <c r="H47" i="1" s="1"/>
  <c r="D47" i="1"/>
  <c r="E47" i="1" s="1"/>
  <c r="M46" i="1"/>
  <c r="N46" i="1" s="1"/>
  <c r="J46" i="1"/>
  <c r="K46" i="1" s="1"/>
  <c r="G46" i="1"/>
  <c r="H46" i="1" s="1"/>
  <c r="D46" i="1"/>
  <c r="E46" i="1" s="1"/>
  <c r="M45" i="1"/>
  <c r="N45" i="1" s="1"/>
  <c r="J45" i="1"/>
  <c r="K45" i="1" s="1"/>
  <c r="G45" i="1"/>
  <c r="H45" i="1" s="1"/>
  <c r="D45" i="1"/>
  <c r="E45" i="1" s="1"/>
  <c r="M44" i="1"/>
  <c r="N44" i="1" s="1"/>
  <c r="J44" i="1"/>
  <c r="K44" i="1" s="1"/>
  <c r="G44" i="1"/>
  <c r="H44" i="1" s="1"/>
  <c r="D44" i="1"/>
  <c r="E44" i="1" s="1"/>
  <c r="M43" i="1"/>
  <c r="N43" i="1" s="1"/>
  <c r="J43" i="1"/>
  <c r="K43" i="1" s="1"/>
  <c r="G43" i="1"/>
  <c r="H43" i="1" s="1"/>
  <c r="D43" i="1"/>
  <c r="E43" i="1" s="1"/>
  <c r="D65" i="1" l="1"/>
  <c r="E65" i="1" s="1"/>
  <c r="M65" i="1"/>
  <c r="N65" i="1" s="1"/>
  <c r="G65" i="1"/>
  <c r="H65" i="1" s="1"/>
  <c r="J65" i="1"/>
  <c r="K65" i="1" s="1"/>
  <c r="H61" i="1"/>
</calcChain>
</file>

<file path=xl/sharedStrings.xml><?xml version="1.0" encoding="utf-8"?>
<sst xmlns="http://schemas.openxmlformats.org/spreadsheetml/2006/main" count="89" uniqueCount="42">
  <si>
    <t xml:space="preserve"> DISTRICT WISE ACHIEVEMENTS VIS A VIS TARGETS  UNDER ANNUAL CREDIT PLAN 2020-21 UPTO JUNE 2020</t>
  </si>
  <si>
    <t>PUNJAB</t>
  </si>
  <si>
    <t>No. in actuals,     Amount in cr</t>
  </si>
  <si>
    <t>District</t>
  </si>
  <si>
    <t>Agriculture &amp; Allied Activities</t>
  </si>
  <si>
    <t xml:space="preserve">MSMEs (Micro, Small &amp; Medium Enterprises) [Manufacturing + Services] </t>
  </si>
  <si>
    <t xml:space="preserve">Other Priority Sector </t>
  </si>
  <si>
    <t>Total Priority Sector (1+2+3)</t>
  </si>
  <si>
    <t>Target</t>
  </si>
  <si>
    <t>Achievement</t>
  </si>
  <si>
    <t>% age Achivement</t>
  </si>
  <si>
    <t>AMRITSAR</t>
  </si>
  <si>
    <t>BARNALA</t>
  </si>
  <si>
    <t>BATHINDA</t>
  </si>
  <si>
    <t>FARIDKOT</t>
  </si>
  <si>
    <t>FAZILKA</t>
  </si>
  <si>
    <t>FATEHGARH SAHIB</t>
  </si>
  <si>
    <t>FEROZEPUR</t>
  </si>
  <si>
    <t>GURDASPUR</t>
  </si>
  <si>
    <t>HOSHIARPUR</t>
  </si>
  <si>
    <t>JALANDHAR</t>
  </si>
  <si>
    <t>KAPURTHALA</t>
  </si>
  <si>
    <t>LUDHIANA</t>
  </si>
  <si>
    <t>MANSA</t>
  </si>
  <si>
    <t>MOGA</t>
  </si>
  <si>
    <t>SAS NAGAR</t>
  </si>
  <si>
    <t>MUKATSAR</t>
  </si>
  <si>
    <t>SBS NAGAR</t>
  </si>
  <si>
    <t>PATHANKOT</t>
  </si>
  <si>
    <t>PATIALA</t>
  </si>
  <si>
    <t>ROPAR</t>
  </si>
  <si>
    <t>SANGRUR</t>
  </si>
  <si>
    <t xml:space="preserve">TARN TARAN </t>
  </si>
  <si>
    <t>TOTAL</t>
  </si>
  <si>
    <t>No. in actuals,     Amount in thousands</t>
  </si>
  <si>
    <t>% age Achievement</t>
  </si>
  <si>
    <t>RUPNAGAR</t>
  </si>
  <si>
    <t>MUKTSAR SAHIB</t>
  </si>
  <si>
    <t>SLBC Punjab</t>
  </si>
  <si>
    <t>Annexure - 21</t>
  </si>
  <si>
    <t>MALERKOTLA</t>
  </si>
  <si>
    <t xml:space="preserve"> DISTRICT WISE ACHIEVEMENTS VIS A VIS TARGETS  UNDER ANNUAL CREDIT PLAN 2021-22 UPTO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</si>
</sst>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20"/>
      <color indexed="8"/>
      <name val="Tahoma"/>
      <family val="2"/>
      <charset val="1"/>
    </font>
    <font>
      <b/>
      <sz val="14"/>
      <color indexed="10"/>
      <name val="Tahoma"/>
      <family val="2"/>
      <charset val="1"/>
    </font>
    <font>
      <b/>
      <sz val="18"/>
      <color indexed="8"/>
      <name val="Tahoma"/>
      <family val="2"/>
      <charset val="1"/>
    </font>
    <font>
      <b/>
      <sz val="16"/>
      <color indexed="8"/>
      <name val="Tahoma"/>
      <family val="2"/>
      <charset val="1"/>
    </font>
    <font>
      <b/>
      <sz val="12"/>
      <color indexed="8"/>
      <name val="Tahoma"/>
      <family val="2"/>
      <charset val="1"/>
    </font>
    <font>
      <b/>
      <sz val="11"/>
      <color indexed="8"/>
      <name val="Tahoma"/>
      <family val="2"/>
      <charset val="1"/>
    </font>
    <font>
      <b/>
      <sz val="14"/>
      <color theme="1"/>
      <name val="Tahoma"/>
      <family val="2"/>
    </font>
    <font>
      <sz val="14"/>
      <name val="Calibri"/>
      <family val="2"/>
      <charset val="1"/>
    </font>
    <font>
      <sz val="16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14"/>
      <color indexed="8"/>
      <name val="Tahoma"/>
      <family val="2"/>
      <charset val="1"/>
    </font>
    <font>
      <sz val="19"/>
      <color theme="1"/>
      <name val="Calibri"/>
      <family val="2"/>
      <scheme val="minor"/>
    </font>
    <font>
      <b/>
      <sz val="14"/>
      <color theme="1"/>
      <name val="Tahoma"/>
      <family val="2"/>
      <charset val="1"/>
    </font>
    <font>
      <sz val="14"/>
      <color theme="1"/>
      <name val="Calibri"/>
      <family val="2"/>
      <charset val="1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Tahoma"/>
      <family val="2"/>
      <charset val="1"/>
    </font>
    <font>
      <sz val="11"/>
      <color theme="1"/>
      <name val="Tahoma"/>
      <family val="2"/>
    </font>
    <font>
      <b/>
      <sz val="18"/>
      <name val="Calibri"/>
      <family val="2"/>
    </font>
    <font>
      <sz val="11"/>
      <name val="Tahoma"/>
      <family val="2"/>
    </font>
    <font>
      <b/>
      <sz val="16"/>
      <name val="Tahoma"/>
      <family val="2"/>
    </font>
    <font>
      <b/>
      <sz val="20"/>
      <name val="Tahoma"/>
      <family val="2"/>
      <charset val="1"/>
    </font>
    <font>
      <b/>
      <sz val="14"/>
      <name val="Tahoma"/>
      <family val="2"/>
      <charset val="1"/>
    </font>
    <font>
      <b/>
      <sz val="18"/>
      <name val="Tahoma"/>
      <family val="2"/>
      <charset val="1"/>
    </font>
    <font>
      <b/>
      <sz val="16"/>
      <name val="Tahoma"/>
      <family val="2"/>
      <charset val="1"/>
    </font>
    <font>
      <b/>
      <sz val="12"/>
      <name val="Tahoma"/>
      <family val="2"/>
      <charset val="1"/>
    </font>
    <font>
      <b/>
      <sz val="11"/>
      <name val="Tahoma"/>
      <family val="2"/>
    </font>
    <font>
      <b/>
      <sz val="14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17" fillId="0" borderId="0"/>
    <xf numFmtId="0" fontId="18" fillId="0" borderId="0"/>
    <xf numFmtId="0" fontId="19" fillId="0" borderId="0"/>
    <xf numFmtId="0" fontId="20" fillId="0" borderId="0">
      <alignment vertical="center"/>
    </xf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43">
    <xf numFmtId="0" fontId="0" fillId="0" borderId="0" xfId="0"/>
    <xf numFmtId="0" fontId="0" fillId="2" borderId="0" xfId="0" applyFill="1"/>
    <xf numFmtId="0" fontId="8" fillId="0" borderId="13" xfId="2" applyFont="1" applyFill="1" applyBorder="1" applyAlignment="1">
      <alignment horizontal="center" vertical="center" wrapText="1"/>
    </xf>
    <xf numFmtId="1" fontId="12" fillId="0" borderId="20" xfId="2" applyNumberFormat="1" applyFont="1" applyFill="1" applyBorder="1" applyAlignment="1">
      <alignment horizontal="right"/>
    </xf>
    <xf numFmtId="0" fontId="0" fillId="0" borderId="0" xfId="0" applyFill="1"/>
    <xf numFmtId="1" fontId="12" fillId="0" borderId="22" xfId="2" applyNumberFormat="1" applyFont="1" applyFill="1" applyBorder="1" applyAlignment="1">
      <alignment horizontal="right"/>
    </xf>
    <xf numFmtId="0" fontId="9" fillId="2" borderId="14" xfId="0" applyFont="1" applyFill="1" applyBorder="1"/>
    <xf numFmtId="9" fontId="10" fillId="2" borderId="18" xfId="1" applyFont="1" applyFill="1" applyBorder="1" applyAlignment="1">
      <alignment horizontal="right"/>
    </xf>
    <xf numFmtId="1" fontId="13" fillId="2" borderId="23" xfId="2" applyNumberFormat="1" applyFont="1" applyFill="1" applyBorder="1" applyAlignment="1">
      <alignment horizontal="right" wrapText="1"/>
    </xf>
    <xf numFmtId="1" fontId="13" fillId="2" borderId="15" xfId="2" applyNumberFormat="1" applyFont="1" applyFill="1" applyBorder="1" applyAlignment="1">
      <alignment horizontal="right" wrapText="1"/>
    </xf>
    <xf numFmtId="1" fontId="12" fillId="0" borderId="25" xfId="2" applyNumberFormat="1" applyFont="1" applyFill="1" applyBorder="1" applyAlignment="1">
      <alignment horizontal="right"/>
    </xf>
    <xf numFmtId="1" fontId="10" fillId="2" borderId="19" xfId="2" applyNumberFormat="1" applyFont="1" applyFill="1" applyBorder="1" applyAlignment="1">
      <alignment horizontal="right"/>
    </xf>
    <xf numFmtId="0" fontId="0" fillId="2" borderId="0" xfId="0" applyFont="1" applyFill="1"/>
    <xf numFmtId="9" fontId="16" fillId="2" borderId="18" xfId="1" applyFont="1" applyFill="1" applyBorder="1" applyAlignment="1">
      <alignment horizontal="right"/>
    </xf>
    <xf numFmtId="1" fontId="7" fillId="0" borderId="26" xfId="2" applyNumberFormat="1" applyFont="1" applyFill="1" applyBorder="1" applyAlignment="1">
      <alignment horizontal="center"/>
    </xf>
    <xf numFmtId="1" fontId="15" fillId="2" borderId="23" xfId="2" applyNumberFormat="1" applyFont="1" applyFill="1" applyBorder="1" applyAlignment="1">
      <alignment horizontal="right" wrapText="1"/>
    </xf>
    <xf numFmtId="1" fontId="13" fillId="2" borderId="24" xfId="2" applyNumberFormat="1" applyFont="1" applyFill="1" applyBorder="1" applyAlignment="1">
      <alignment horizontal="right" wrapText="1"/>
    </xf>
    <xf numFmtId="0" fontId="9" fillId="2" borderId="27" xfId="0" applyFont="1" applyFill="1" applyBorder="1"/>
    <xf numFmtId="9" fontId="10" fillId="2" borderId="29" xfId="1" applyFont="1" applyFill="1" applyBorder="1" applyAlignment="1">
      <alignment horizontal="right"/>
    </xf>
    <xf numFmtId="0" fontId="9" fillId="2" borderId="30" xfId="0" applyFont="1" applyFill="1" applyBorder="1"/>
    <xf numFmtId="9" fontId="10" fillId="2" borderId="20" xfId="1" applyFont="1" applyFill="1" applyBorder="1" applyAlignment="1">
      <alignment horizontal="right"/>
    </xf>
    <xf numFmtId="0" fontId="0" fillId="2" borderId="0" xfId="0" applyFill="1" applyBorder="1"/>
    <xf numFmtId="1" fontId="10" fillId="2" borderId="0" xfId="2" applyNumberFormat="1" applyFont="1" applyFill="1" applyBorder="1" applyAlignment="1">
      <alignment horizontal="right"/>
    </xf>
    <xf numFmtId="1" fontId="14" fillId="2" borderId="0" xfId="0" applyNumberFormat="1" applyFont="1" applyFill="1" applyBorder="1" applyAlignment="1">
      <alignment horizontal="right"/>
    </xf>
    <xf numFmtId="1" fontId="13" fillId="2" borderId="0" xfId="2" applyNumberFormat="1" applyFont="1" applyFill="1" applyBorder="1" applyAlignment="1">
      <alignment horizontal="right" wrapText="1"/>
    </xf>
    <xf numFmtId="0" fontId="0" fillId="0" borderId="0" xfId="0" applyFill="1" applyBorder="1"/>
    <xf numFmtId="0" fontId="0" fillId="0" borderId="0" xfId="0" applyBorder="1"/>
    <xf numFmtId="0" fontId="22" fillId="0" borderId="0" xfId="0" applyFont="1"/>
    <xf numFmtId="0" fontId="0" fillId="0" borderId="0" xfId="0" applyFont="1"/>
    <xf numFmtId="0" fontId="23" fillId="0" borderId="13" xfId="2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Font="1" applyFill="1"/>
    <xf numFmtId="1" fontId="10" fillId="0" borderId="15" xfId="2" applyNumberFormat="1" applyFont="1" applyFill="1" applyBorder="1" applyAlignment="1">
      <alignment horizontal="right"/>
    </xf>
    <xf numFmtId="1" fontId="10" fillId="0" borderId="16" xfId="2" applyNumberFormat="1" applyFont="1" applyFill="1" applyBorder="1" applyAlignment="1">
      <alignment horizontal="right"/>
    </xf>
    <xf numFmtId="9" fontId="10" fillId="0" borderId="17" xfId="1" applyFont="1" applyFill="1" applyBorder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1" fontId="7" fillId="0" borderId="16" xfId="2" applyNumberFormat="1" applyFont="1" applyFill="1" applyBorder="1" applyAlignment="1">
      <alignment horizontal="right"/>
    </xf>
    <xf numFmtId="9" fontId="10" fillId="0" borderId="18" xfId="1" applyFont="1" applyFill="1" applyBorder="1" applyAlignment="1">
      <alignment horizontal="right"/>
    </xf>
    <xf numFmtId="1" fontId="14" fillId="0" borderId="20" xfId="0" applyNumberFormat="1" applyFont="1" applyFill="1" applyBorder="1" applyAlignment="1">
      <alignment horizontal="right"/>
    </xf>
    <xf numFmtId="1" fontId="12" fillId="0" borderId="16" xfId="2" applyNumberFormat="1" applyFont="1" applyFill="1" applyBorder="1" applyAlignment="1">
      <alignment horizontal="right"/>
    </xf>
    <xf numFmtId="1" fontId="10" fillId="0" borderId="19" xfId="2" applyNumberFormat="1" applyFont="1" applyFill="1" applyBorder="1" applyAlignment="1">
      <alignment horizontal="right"/>
    </xf>
    <xf numFmtId="1" fontId="10" fillId="0" borderId="20" xfId="2" applyNumberFormat="1" applyFont="1" applyFill="1" applyBorder="1" applyAlignment="1">
      <alignment horizontal="right"/>
    </xf>
    <xf numFmtId="1" fontId="7" fillId="0" borderId="20" xfId="2" applyNumberFormat="1" applyFont="1" applyFill="1" applyBorder="1" applyAlignment="1">
      <alignment horizontal="right"/>
    </xf>
    <xf numFmtId="1" fontId="10" fillId="0" borderId="21" xfId="2" applyNumberFormat="1" applyFont="1" applyFill="1" applyBorder="1" applyAlignment="1">
      <alignment horizontal="right"/>
    </xf>
    <xf numFmtId="1" fontId="10" fillId="0" borderId="22" xfId="2" applyNumberFormat="1" applyFont="1" applyFill="1" applyBorder="1" applyAlignment="1">
      <alignment horizontal="right"/>
    </xf>
    <xf numFmtId="1" fontId="7" fillId="0" borderId="22" xfId="2" applyNumberFormat="1" applyFont="1" applyFill="1" applyBorder="1" applyAlignment="1">
      <alignment horizontal="right"/>
    </xf>
    <xf numFmtId="1" fontId="15" fillId="0" borderId="20" xfId="2" applyNumberFormat="1" applyFont="1" applyFill="1" applyBorder="1" applyAlignment="1">
      <alignment horizontal="right"/>
    </xf>
    <xf numFmtId="9" fontId="16" fillId="0" borderId="18" xfId="1" applyFont="1" applyFill="1" applyBorder="1" applyAlignment="1">
      <alignment horizontal="right"/>
    </xf>
    <xf numFmtId="1" fontId="10" fillId="0" borderId="24" xfId="2" applyNumberFormat="1" applyFont="1" applyFill="1" applyBorder="1" applyAlignment="1">
      <alignment horizontal="right"/>
    </xf>
    <xf numFmtId="1" fontId="10" fillId="0" borderId="25" xfId="2" applyNumberFormat="1" applyFont="1" applyFill="1" applyBorder="1" applyAlignment="1">
      <alignment horizontal="right"/>
    </xf>
    <xf numFmtId="1" fontId="7" fillId="0" borderId="25" xfId="2" applyNumberFormat="1" applyFont="1" applyFill="1" applyBorder="1" applyAlignment="1">
      <alignment horizontal="right"/>
    </xf>
    <xf numFmtId="9" fontId="10" fillId="0" borderId="28" xfId="1" applyFont="1" applyFill="1" applyBorder="1" applyAlignment="1">
      <alignment horizontal="right"/>
    </xf>
    <xf numFmtId="1" fontId="11" fillId="0" borderId="22" xfId="0" applyNumberFormat="1" applyFont="1" applyFill="1" applyBorder="1" applyAlignment="1">
      <alignment horizontal="right"/>
    </xf>
    <xf numFmtId="9" fontId="10" fillId="0" borderId="29" xfId="1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horizontal="right"/>
    </xf>
    <xf numFmtId="9" fontId="10" fillId="0" borderId="30" xfId="1" applyFont="1" applyFill="1" applyBorder="1" applyAlignment="1">
      <alignment horizontal="right"/>
    </xf>
    <xf numFmtId="9" fontId="10" fillId="0" borderId="31" xfId="1" applyFont="1" applyFill="1" applyBorder="1" applyAlignment="1">
      <alignment horizontal="right"/>
    </xf>
    <xf numFmtId="0" fontId="9" fillId="0" borderId="0" xfId="0" applyFont="1" applyFill="1" applyBorder="1"/>
    <xf numFmtId="1" fontId="10" fillId="0" borderId="0" xfId="2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1" fontId="12" fillId="0" borderId="0" xfId="2" applyNumberFormat="1" applyFont="1" applyFill="1" applyBorder="1" applyAlignment="1">
      <alignment horizontal="right"/>
    </xf>
    <xf numFmtId="1" fontId="13" fillId="0" borderId="20" xfId="2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/>
    <xf numFmtId="1" fontId="23" fillId="0" borderId="0" xfId="2" applyNumberFormat="1" applyFont="1" applyFill="1" applyBorder="1" applyAlignment="1">
      <alignment horizontal="left" vertical="center"/>
    </xf>
    <xf numFmtId="1" fontId="7" fillId="0" borderId="0" xfId="2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26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7" fillId="0" borderId="0" xfId="0" applyFont="1" applyFill="1" applyAlignment="1">
      <alignment horizontal="center" vertical="center"/>
    </xf>
    <xf numFmtId="9" fontId="25" fillId="0" borderId="31" xfId="1" applyFont="1" applyFill="1" applyBorder="1" applyAlignment="1">
      <alignment horizontal="right"/>
    </xf>
    <xf numFmtId="0" fontId="34" fillId="0" borderId="14" xfId="0" applyFont="1" applyFill="1" applyBorder="1"/>
    <xf numFmtId="1" fontId="25" fillId="0" borderId="36" xfId="2" applyNumberFormat="1" applyFont="1" applyFill="1" applyBorder="1" applyAlignment="1">
      <alignment horizontal="right"/>
    </xf>
    <xf numFmtId="1" fontId="25" fillId="0" borderId="19" xfId="2" applyNumberFormat="1" applyFont="1" applyFill="1" applyBorder="1" applyAlignment="1">
      <alignment horizontal="right"/>
    </xf>
    <xf numFmtId="0" fontId="34" fillId="0" borderId="27" xfId="0" applyFont="1" applyFill="1" applyBorder="1"/>
    <xf numFmtId="1" fontId="25" fillId="0" borderId="21" xfId="2" applyNumberFormat="1" applyFont="1" applyFill="1" applyBorder="1" applyAlignment="1">
      <alignment horizontal="right"/>
    </xf>
    <xf numFmtId="9" fontId="25" fillId="0" borderId="32" xfId="1" applyFont="1" applyFill="1" applyBorder="1" applyAlignment="1">
      <alignment horizontal="right"/>
    </xf>
    <xf numFmtId="1" fontId="25" fillId="0" borderId="37" xfId="2" applyNumberFormat="1" applyFont="1" applyFill="1" applyBorder="1" applyAlignment="1">
      <alignment horizontal="right"/>
    </xf>
    <xf numFmtId="0" fontId="34" fillId="0" borderId="1" xfId="0" applyFont="1" applyFill="1" applyBorder="1"/>
    <xf numFmtId="1" fontId="25" fillId="0" borderId="40" xfId="2" applyNumberFormat="1" applyFont="1" applyFill="1" applyBorder="1" applyAlignment="1">
      <alignment horizontal="right"/>
    </xf>
    <xf numFmtId="1" fontId="25" fillId="0" borderId="41" xfId="2" applyNumberFormat="1" applyFont="1" applyFill="1" applyBorder="1" applyAlignment="1">
      <alignment horizontal="right"/>
    </xf>
    <xf numFmtId="9" fontId="25" fillId="0" borderId="42" xfId="1" applyFont="1" applyFill="1" applyBorder="1" applyAlignment="1">
      <alignment horizontal="right"/>
    </xf>
    <xf numFmtId="1" fontId="25" fillId="0" borderId="43" xfId="2" applyNumberFormat="1" applyFont="1" applyFill="1" applyBorder="1" applyAlignment="1">
      <alignment horizontal="right"/>
    </xf>
    <xf numFmtId="0" fontId="34" fillId="0" borderId="48" xfId="0" applyFont="1" applyFill="1" applyBorder="1"/>
    <xf numFmtId="1" fontId="25" fillId="0" borderId="24" xfId="2" applyNumberFormat="1" applyFont="1" applyFill="1" applyBorder="1" applyAlignment="1">
      <alignment horizontal="right"/>
    </xf>
    <xf numFmtId="1" fontId="25" fillId="0" borderId="25" xfId="2" applyNumberFormat="1" applyFont="1" applyFill="1" applyBorder="1" applyAlignment="1">
      <alignment horizontal="right"/>
    </xf>
    <xf numFmtId="9" fontId="25" fillId="0" borderId="38" xfId="1" applyFont="1" applyFill="1" applyBorder="1" applyAlignment="1">
      <alignment horizontal="right"/>
    </xf>
    <xf numFmtId="1" fontId="25" fillId="0" borderId="39" xfId="2" applyNumberFormat="1" applyFont="1" applyFill="1" applyBorder="1" applyAlignment="1">
      <alignment horizontal="right"/>
    </xf>
    <xf numFmtId="0" fontId="33" fillId="0" borderId="49" xfId="2" applyFont="1" applyFill="1" applyBorder="1" applyAlignment="1">
      <alignment horizontal="center" vertical="center" wrapText="1"/>
    </xf>
    <xf numFmtId="0" fontId="33" fillId="0" borderId="50" xfId="2" applyFont="1" applyFill="1" applyBorder="1" applyAlignment="1">
      <alignment horizontal="center" vertical="center" wrapText="1"/>
    </xf>
    <xf numFmtId="0" fontId="33" fillId="0" borderId="51" xfId="2" applyFont="1" applyFill="1" applyBorder="1" applyAlignment="1">
      <alignment horizontal="center" vertical="center" wrapText="1"/>
    </xf>
    <xf numFmtId="0" fontId="33" fillId="0" borderId="52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32" fillId="0" borderId="40" xfId="2" applyFont="1" applyFill="1" applyBorder="1" applyAlignment="1">
      <alignment horizontal="center" vertical="center" wrapText="1"/>
    </xf>
    <xf numFmtId="0" fontId="32" fillId="0" borderId="41" xfId="2" applyFont="1" applyFill="1" applyBorder="1" applyAlignment="1">
      <alignment horizontal="center" vertical="center" wrapText="1"/>
    </xf>
    <xf numFmtId="0" fontId="32" fillId="0" borderId="42" xfId="2" applyFont="1" applyFill="1" applyBorder="1" applyAlignment="1">
      <alignment horizontal="center" vertical="center" wrapText="1"/>
    </xf>
    <xf numFmtId="0" fontId="32" fillId="0" borderId="43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12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28" fillId="0" borderId="23" xfId="2" applyFont="1" applyFill="1" applyBorder="1" applyAlignment="1">
      <alignment horizontal="center" vertical="center"/>
    </xf>
    <xf numFmtId="0" fontId="28" fillId="0" borderId="44" xfId="2" applyFont="1" applyFill="1" applyBorder="1" applyAlignment="1">
      <alignment horizontal="center" vertical="center"/>
    </xf>
    <xf numFmtId="0" fontId="28" fillId="0" borderId="29" xfId="2" applyFont="1" applyFill="1" applyBorder="1" applyAlignment="1">
      <alignment horizontal="center" vertical="center"/>
    </xf>
    <xf numFmtId="0" fontId="28" fillId="0" borderId="40" xfId="2" applyFont="1" applyFill="1" applyBorder="1" applyAlignment="1">
      <alignment horizontal="center"/>
    </xf>
    <xf numFmtId="0" fontId="28" fillId="0" borderId="41" xfId="2" applyFont="1" applyFill="1" applyBorder="1" applyAlignment="1">
      <alignment horizontal="center"/>
    </xf>
    <xf numFmtId="0" fontId="28" fillId="0" borderId="42" xfId="2" applyFont="1" applyFill="1" applyBorder="1" applyAlignment="1">
      <alignment horizontal="center"/>
    </xf>
    <xf numFmtId="0" fontId="29" fillId="0" borderId="45" xfId="2" applyFont="1" applyFill="1" applyBorder="1" applyAlignment="1">
      <alignment horizontal="right"/>
    </xf>
    <xf numFmtId="0" fontId="29" fillId="0" borderId="46" xfId="2" applyFont="1" applyFill="1" applyBorder="1" applyAlignment="1">
      <alignment horizontal="right"/>
    </xf>
    <xf numFmtId="0" fontId="29" fillId="0" borderId="47" xfId="2" applyFont="1" applyFill="1" applyBorder="1" applyAlignment="1">
      <alignment horizontal="right"/>
    </xf>
    <xf numFmtId="0" fontId="30" fillId="0" borderId="33" xfId="2" applyFont="1" applyFill="1" applyBorder="1" applyAlignment="1">
      <alignment horizontal="center" vertical="center" wrapText="1"/>
    </xf>
    <xf numFmtId="0" fontId="30" fillId="0" borderId="14" xfId="2" applyFont="1" applyFill="1" applyBorder="1" applyAlignment="1">
      <alignment horizontal="center" vertical="center" wrapText="1"/>
    </xf>
    <xf numFmtId="0" fontId="30" fillId="0" borderId="34" xfId="2" applyFont="1" applyFill="1" applyBorder="1" applyAlignment="1">
      <alignment horizontal="center" vertical="center" wrapText="1"/>
    </xf>
    <xf numFmtId="0" fontId="31" fillId="0" borderId="15" xfId="2" applyFont="1" applyFill="1" applyBorder="1" applyAlignment="1">
      <alignment horizontal="center" vertical="center" wrapText="1"/>
    </xf>
    <xf numFmtId="0" fontId="31" fillId="0" borderId="16" xfId="2" applyFont="1" applyFill="1" applyBorder="1" applyAlignment="1">
      <alignment horizontal="center" vertical="center" wrapText="1"/>
    </xf>
    <xf numFmtId="0" fontId="31" fillId="0" borderId="18" xfId="2" applyFont="1" applyFill="1" applyBorder="1" applyAlignment="1">
      <alignment horizontal="center" vertical="center" wrapText="1"/>
    </xf>
    <xf numFmtId="0" fontId="31" fillId="0" borderId="21" xfId="2" applyFont="1" applyFill="1" applyBorder="1" applyAlignment="1">
      <alignment horizontal="center" vertical="center" wrapText="1"/>
    </xf>
    <xf numFmtId="0" fontId="31" fillId="0" borderId="22" xfId="2" applyFont="1" applyFill="1" applyBorder="1" applyAlignment="1">
      <alignment horizontal="center" vertical="center" wrapText="1"/>
    </xf>
    <xf numFmtId="0" fontId="31" fillId="0" borderId="32" xfId="2" applyFont="1" applyFill="1" applyBorder="1" applyAlignment="1">
      <alignment horizontal="center" vertical="center" wrapText="1"/>
    </xf>
    <xf numFmtId="0" fontId="31" fillId="0" borderId="35" xfId="2" applyFont="1" applyFill="1" applyBorder="1" applyAlignment="1">
      <alignment horizontal="center" vertical="center" wrapText="1"/>
    </xf>
    <xf numFmtId="0" fontId="31" fillId="0" borderId="37" xfId="2" applyFont="1" applyFill="1" applyBorder="1" applyAlignment="1">
      <alignment horizontal="center" vertical="center" wrapText="1"/>
    </xf>
  </cellXfs>
  <cellStyles count="12">
    <cellStyle name="Excel Built-in Normal" xfId="2"/>
    <cellStyle name="Excel Built-in Normal 1" xfId="3"/>
    <cellStyle name="Excel Built-in Normal 2" xfId="4"/>
    <cellStyle name="Excel Built-in Normal 3" xfId="5"/>
    <cellStyle name="Excel Built-in Normal 4" xfId="6"/>
    <cellStyle name="Normal" xfId="0" builtinId="0"/>
    <cellStyle name="Normal 2" xfId="7"/>
    <cellStyle name="Normal 2 2" xfId="8"/>
    <cellStyle name="Normal 2 3" xfId="9"/>
    <cellStyle name="Normal 2 8" xfId="10"/>
    <cellStyle name="Normal 2 9" xfId="11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NAL%20SEPTEMBER%20ACP%202020-21%20Mai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54th%20SLBC\LDM%20Proforma\Patiala%20Revised%20LDM%20PROFORMA%20%20sept%202020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bursement"/>
      <sheetName val="Outstanding"/>
      <sheetName val="Sub Sectorwise targets"/>
      <sheetName val="GLC"/>
      <sheetName val="Target Vs. Achievement"/>
      <sheetName val="SEP TARGET VS ACHIEVEMENT"/>
    </sheetNames>
    <sheetDataSet>
      <sheetData sheetId="0">
        <row r="72">
          <cell r="D72">
            <v>17728904.255249999</v>
          </cell>
          <cell r="R72">
            <v>16370131.42327</v>
          </cell>
          <cell r="AJ72">
            <v>5337908</v>
          </cell>
          <cell r="AL72">
            <v>39430956.79152</v>
          </cell>
        </row>
        <row r="145">
          <cell r="D145">
            <v>18069964</v>
          </cell>
          <cell r="R145">
            <v>1552202</v>
          </cell>
          <cell r="AJ145">
            <v>2783636.75</v>
          </cell>
          <cell r="AL145">
            <v>22405802.75</v>
          </cell>
        </row>
        <row r="218">
          <cell r="D218">
            <v>27633317</v>
          </cell>
          <cell r="R218">
            <v>6087714</v>
          </cell>
          <cell r="AJ218">
            <v>10111124</v>
          </cell>
          <cell r="AL218">
            <v>43832155</v>
          </cell>
        </row>
        <row r="291">
          <cell r="D291">
            <v>17287928.469999999</v>
          </cell>
          <cell r="R291">
            <v>1927524.44</v>
          </cell>
          <cell r="AJ291">
            <v>1411162.63</v>
          </cell>
          <cell r="AL291">
            <v>20626615.539999999</v>
          </cell>
        </row>
        <row r="364">
          <cell r="D364">
            <v>18915093</v>
          </cell>
          <cell r="R364">
            <v>3139454</v>
          </cell>
          <cell r="AJ364">
            <v>624398.5</v>
          </cell>
          <cell r="AL364">
            <v>22678945.5</v>
          </cell>
        </row>
        <row r="437">
          <cell r="D437">
            <v>9711429</v>
          </cell>
          <cell r="R437">
            <v>6819539</v>
          </cell>
          <cell r="AJ437">
            <v>324623</v>
          </cell>
          <cell r="AL437">
            <v>16855591</v>
          </cell>
        </row>
        <row r="510">
          <cell r="D510">
            <v>26953560</v>
          </cell>
          <cell r="R510">
            <v>3034138</v>
          </cell>
          <cell r="AJ510">
            <v>2127112</v>
          </cell>
          <cell r="AL510">
            <v>32114810</v>
          </cell>
        </row>
        <row r="583">
          <cell r="D583">
            <v>10567606</v>
          </cell>
          <cell r="R583">
            <v>3428224</v>
          </cell>
          <cell r="AJ583">
            <v>402895</v>
          </cell>
          <cell r="AL583">
            <v>14398725</v>
          </cell>
        </row>
        <row r="656">
          <cell r="D656">
            <v>20478554.147840001</v>
          </cell>
          <cell r="R656">
            <v>12191675.647</v>
          </cell>
          <cell r="AJ656">
            <v>5665376.0490000006</v>
          </cell>
          <cell r="AL656">
            <v>38335605.843839996</v>
          </cell>
        </row>
        <row r="729">
          <cell r="D729">
            <v>16849673.039209999</v>
          </cell>
          <cell r="R729">
            <v>22624038.576469198</v>
          </cell>
          <cell r="AJ729">
            <v>14976487.113</v>
          </cell>
          <cell r="AL729">
            <v>54450198.728679202</v>
          </cell>
        </row>
        <row r="802">
          <cell r="D802">
            <v>20493496.537189998</v>
          </cell>
          <cell r="R802">
            <v>6094709.2774400003</v>
          </cell>
          <cell r="AJ802">
            <v>1825096.5649999999</v>
          </cell>
          <cell r="AL802">
            <v>28413302.379629999</v>
          </cell>
        </row>
        <row r="875">
          <cell r="D875">
            <v>39860456</v>
          </cell>
          <cell r="R875">
            <v>162848348</v>
          </cell>
          <cell r="AJ875">
            <v>19250130</v>
          </cell>
          <cell r="AL875">
            <v>221958934</v>
          </cell>
        </row>
        <row r="948">
          <cell r="D948">
            <v>18899949</v>
          </cell>
          <cell r="R948">
            <v>2256681</v>
          </cell>
          <cell r="AJ948">
            <v>387339</v>
          </cell>
          <cell r="AL948">
            <v>21543969</v>
          </cell>
        </row>
        <row r="1021">
          <cell r="D1021">
            <v>23763327</v>
          </cell>
          <cell r="R1021">
            <v>5569435</v>
          </cell>
          <cell r="AJ1021">
            <v>339441</v>
          </cell>
          <cell r="AL1021">
            <v>29672203</v>
          </cell>
        </row>
        <row r="1094">
          <cell r="D1094">
            <v>6232132</v>
          </cell>
          <cell r="R1094">
            <v>8629048.7699999996</v>
          </cell>
          <cell r="AJ1094">
            <v>1881522</v>
          </cell>
          <cell r="AL1094">
            <v>16742702.77</v>
          </cell>
        </row>
        <row r="1167">
          <cell r="D1167">
            <v>17947091</v>
          </cell>
          <cell r="R1167">
            <v>1579907</v>
          </cell>
          <cell r="AJ1167">
            <v>1724952</v>
          </cell>
          <cell r="AL1167">
            <v>21251950</v>
          </cell>
        </row>
        <row r="1240">
          <cell r="D1240">
            <v>6306491</v>
          </cell>
          <cell r="R1240">
            <v>2354978</v>
          </cell>
          <cell r="AJ1240">
            <v>612544</v>
          </cell>
          <cell r="AL1240">
            <v>9274013</v>
          </cell>
        </row>
        <row r="1313">
          <cell r="D1313">
            <v>2300221</v>
          </cell>
          <cell r="R1313">
            <v>2376607</v>
          </cell>
          <cell r="AJ1313">
            <v>341451</v>
          </cell>
          <cell r="AL1313">
            <v>5018279</v>
          </cell>
        </row>
        <row r="1386">
          <cell r="D1386">
            <v>41206477.827604949</v>
          </cell>
        </row>
        <row r="1459">
          <cell r="D1459">
            <v>6994533</v>
          </cell>
          <cell r="R1459">
            <v>2053249</v>
          </cell>
          <cell r="AJ1459">
            <v>728107.2</v>
          </cell>
          <cell r="AL1459">
            <v>9775889.1999999993</v>
          </cell>
        </row>
        <row r="1532">
          <cell r="D1532">
            <v>21949072</v>
          </cell>
          <cell r="R1532">
            <v>8274470</v>
          </cell>
          <cell r="AJ1532">
            <v>1478202</v>
          </cell>
          <cell r="AL1532">
            <v>31701744</v>
          </cell>
        </row>
        <row r="1605">
          <cell r="D1605">
            <v>21218434</v>
          </cell>
          <cell r="R1605">
            <v>1923624</v>
          </cell>
          <cell r="AJ1605">
            <v>432196.08</v>
          </cell>
          <cell r="AL1605">
            <v>23574254.079999998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no."/>
      <sheetName val="ACP Disbursement"/>
      <sheetName val="ACP Outstanding"/>
      <sheetName val="GLC"/>
      <sheetName val="BASIC STAT.DATA"/>
      <sheetName val="RECOVERY CERTIFICATE"/>
      <sheetName val="RECOVERY SHG"/>
      <sheetName val="JLGs"/>
      <sheetName val="Debt Swap"/>
    </sheetNames>
    <sheetDataSet>
      <sheetData sheetId="0" refreshError="1"/>
      <sheetData sheetId="1">
        <row r="69">
          <cell r="S69">
            <v>18821409.443118967</v>
          </cell>
          <cell r="AN69">
            <v>74350329.961926311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7"/>
  <sheetViews>
    <sheetView tabSelected="1" topLeftCell="A17" zoomScale="66" zoomScaleNormal="66" zoomScaleSheetLayoutView="89" workbookViewId="0">
      <selection activeCell="A124" sqref="A124:XFD157"/>
    </sheetView>
  </sheetViews>
  <sheetFormatPr defaultRowHeight="14.4"/>
  <cols>
    <col min="1" max="1" width="0.109375" customWidth="1"/>
    <col min="2" max="2" width="27.33203125" customWidth="1"/>
    <col min="3" max="3" width="16.6640625" style="4" customWidth="1"/>
    <col min="4" max="4" width="17.33203125" style="4" customWidth="1"/>
    <col min="5" max="5" width="16.88671875" style="31" customWidth="1"/>
    <col min="6" max="6" width="15.109375" style="4" customWidth="1"/>
    <col min="7" max="7" width="17.88671875" style="4" customWidth="1"/>
    <col min="8" max="8" width="19.5546875" style="31" customWidth="1"/>
    <col min="9" max="9" width="17.109375" style="4" customWidth="1"/>
    <col min="10" max="10" width="16.88671875" style="4" customWidth="1"/>
    <col min="11" max="11" width="18.44140625" style="31" customWidth="1"/>
    <col min="12" max="12" width="20" style="4" customWidth="1"/>
    <col min="13" max="13" width="20.5546875" customWidth="1"/>
    <col min="14" max="14" width="19.44140625" style="28" customWidth="1"/>
    <col min="16" max="16" width="16.88671875" hidden="1" customWidth="1"/>
    <col min="17" max="17" width="0" hidden="1" customWidth="1"/>
  </cols>
  <sheetData>
    <row r="1" spans="2:17" s="30" customFormat="1" ht="21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22" t="s">
        <v>39</v>
      </c>
      <c r="N1" s="122"/>
    </row>
    <row r="2" spans="2:17" ht="45" customHeight="1" thickBot="1">
      <c r="B2" s="123" t="s">
        <v>41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2:17" ht="25.2" thickBot="1">
      <c r="B3" s="126" t="s">
        <v>1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8"/>
    </row>
    <row r="4" spans="2:17" ht="18" thickBot="1">
      <c r="B4" s="129" t="s">
        <v>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1"/>
    </row>
    <row r="5" spans="2:17">
      <c r="B5" s="132" t="s">
        <v>3</v>
      </c>
      <c r="C5" s="135" t="s">
        <v>4</v>
      </c>
      <c r="D5" s="136"/>
      <c r="E5" s="137"/>
      <c r="F5" s="135" t="s">
        <v>5</v>
      </c>
      <c r="G5" s="136"/>
      <c r="H5" s="137"/>
      <c r="I5" s="135" t="s">
        <v>6</v>
      </c>
      <c r="J5" s="136"/>
      <c r="K5" s="137"/>
      <c r="L5" s="141" t="s">
        <v>7</v>
      </c>
      <c r="M5" s="136"/>
      <c r="N5" s="137"/>
    </row>
    <row r="6" spans="2:17" ht="69" customHeight="1" thickBot="1">
      <c r="B6" s="133"/>
      <c r="C6" s="138"/>
      <c r="D6" s="139"/>
      <c r="E6" s="140"/>
      <c r="F6" s="138"/>
      <c r="G6" s="139"/>
      <c r="H6" s="140"/>
      <c r="I6" s="138"/>
      <c r="J6" s="139"/>
      <c r="K6" s="140"/>
      <c r="L6" s="142"/>
      <c r="M6" s="139"/>
      <c r="N6" s="140"/>
    </row>
    <row r="7" spans="2:17" ht="15.6" thickBot="1">
      <c r="B7" s="133"/>
      <c r="C7" s="100">
        <v>1</v>
      </c>
      <c r="D7" s="101"/>
      <c r="E7" s="102"/>
      <c r="F7" s="100">
        <v>2</v>
      </c>
      <c r="G7" s="101"/>
      <c r="H7" s="102"/>
      <c r="I7" s="100">
        <v>3</v>
      </c>
      <c r="J7" s="101"/>
      <c r="K7" s="102"/>
      <c r="L7" s="103">
        <v>4</v>
      </c>
      <c r="M7" s="101"/>
      <c r="N7" s="102"/>
    </row>
    <row r="8" spans="2:17" ht="28.2" thickBot="1">
      <c r="B8" s="134"/>
      <c r="C8" s="93" t="s">
        <v>8</v>
      </c>
      <c r="D8" s="94" t="s">
        <v>9</v>
      </c>
      <c r="E8" s="95" t="s">
        <v>35</v>
      </c>
      <c r="F8" s="93" t="s">
        <v>8</v>
      </c>
      <c r="G8" s="94" t="s">
        <v>9</v>
      </c>
      <c r="H8" s="95" t="s">
        <v>35</v>
      </c>
      <c r="I8" s="93" t="s">
        <v>8</v>
      </c>
      <c r="J8" s="94" t="s">
        <v>9</v>
      </c>
      <c r="K8" s="95" t="s">
        <v>35</v>
      </c>
      <c r="L8" s="96" t="s">
        <v>8</v>
      </c>
      <c r="M8" s="94" t="s">
        <v>9</v>
      </c>
      <c r="N8" s="95" t="s">
        <v>35</v>
      </c>
    </row>
    <row r="9" spans="2:17" ht="30.75" customHeight="1">
      <c r="B9" s="88" t="s">
        <v>11</v>
      </c>
      <c r="C9" s="89">
        <v>2593.75515</v>
      </c>
      <c r="D9" s="90">
        <v>2458.8934393259997</v>
      </c>
      <c r="E9" s="91">
        <v>0.94800522683338084</v>
      </c>
      <c r="F9" s="89">
        <v>1720.06</v>
      </c>
      <c r="G9" s="90">
        <v>2421.8221310206504</v>
      </c>
      <c r="H9" s="91">
        <v>1.407987006860604</v>
      </c>
      <c r="I9" s="89">
        <v>852.38990000000001</v>
      </c>
      <c r="J9" s="90">
        <v>419.43333670116999</v>
      </c>
      <c r="K9" s="91">
        <v>0.49206746431553211</v>
      </c>
      <c r="L9" s="92">
        <v>5166.2050500000005</v>
      </c>
      <c r="M9" s="90">
        <v>5300.1489070478201</v>
      </c>
      <c r="N9" s="91">
        <v>1.025926933939221</v>
      </c>
      <c r="Q9">
        <f>J9/10000</f>
        <v>4.1943333670116996E-2</v>
      </c>
    </row>
    <row r="10" spans="2:17" ht="30.75" customHeight="1">
      <c r="B10" s="76" t="s">
        <v>12</v>
      </c>
      <c r="C10" s="78">
        <v>2100</v>
      </c>
      <c r="D10" s="90">
        <v>1847.7104999999999</v>
      </c>
      <c r="E10" s="75">
        <v>0.87986214285714281</v>
      </c>
      <c r="F10" s="78">
        <v>220</v>
      </c>
      <c r="G10" s="90">
        <v>190.95599999999999</v>
      </c>
      <c r="H10" s="75">
        <v>0.86798181818181808</v>
      </c>
      <c r="I10" s="78">
        <v>430</v>
      </c>
      <c r="J10" s="90">
        <v>361.35649999999998</v>
      </c>
      <c r="K10" s="75">
        <v>0.84036395348837201</v>
      </c>
      <c r="L10" s="77">
        <v>2750</v>
      </c>
      <c r="M10" s="90">
        <v>2400.0229999999997</v>
      </c>
      <c r="N10" s="75">
        <v>0.87273563636363627</v>
      </c>
      <c r="Q10">
        <f t="shared" ref="Q10:Q30" si="0">J10/10000</f>
        <v>3.6135649999999998E-2</v>
      </c>
    </row>
    <row r="11" spans="2:17" ht="30.75" customHeight="1">
      <c r="B11" s="76" t="s">
        <v>13</v>
      </c>
      <c r="C11" s="78">
        <v>3104.3571999999999</v>
      </c>
      <c r="D11" s="90">
        <v>2928.1455599999999</v>
      </c>
      <c r="E11" s="75">
        <v>0.94323731817975076</v>
      </c>
      <c r="F11" s="78">
        <v>679.45961999999997</v>
      </c>
      <c r="G11" s="90">
        <v>525.23469599999999</v>
      </c>
      <c r="H11" s="75">
        <v>0.77301826413172281</v>
      </c>
      <c r="I11" s="78">
        <v>1307.5573999999999</v>
      </c>
      <c r="J11" s="90">
        <v>1164.814672</v>
      </c>
      <c r="K11" s="75">
        <v>0.89083253400577289</v>
      </c>
      <c r="L11" s="77">
        <v>5091.3742199999997</v>
      </c>
      <c r="M11" s="90">
        <v>4618.1949279999999</v>
      </c>
      <c r="N11" s="75">
        <v>0.90706255883897691</v>
      </c>
      <c r="Q11">
        <f t="shared" si="0"/>
        <v>0.11648146719999999</v>
      </c>
    </row>
    <row r="12" spans="2:17" ht="30.75" customHeight="1">
      <c r="B12" s="76" t="s">
        <v>14</v>
      </c>
      <c r="C12" s="78">
        <v>1707.4999813000002</v>
      </c>
      <c r="D12" s="90">
        <v>1897.9046239999998</v>
      </c>
      <c r="E12" s="75">
        <v>1.1115107729342613</v>
      </c>
      <c r="F12" s="78">
        <v>367</v>
      </c>
      <c r="G12" s="90">
        <v>211.49173500000001</v>
      </c>
      <c r="H12" s="75">
        <v>0.57627175749318804</v>
      </c>
      <c r="I12" s="78">
        <v>113.00208058000003</v>
      </c>
      <c r="J12" s="90">
        <v>210.69170499999998</v>
      </c>
      <c r="K12" s="75">
        <v>1.8644940333717166</v>
      </c>
      <c r="L12" s="77">
        <v>2187.5020618800004</v>
      </c>
      <c r="M12" s="90">
        <v>2320.088064</v>
      </c>
      <c r="N12" s="75">
        <v>1.0606106866962455</v>
      </c>
      <c r="Q12">
        <f t="shared" si="0"/>
        <v>2.1069170499999998E-2</v>
      </c>
    </row>
    <row r="13" spans="2:17" ht="30.75" customHeight="1">
      <c r="B13" s="76" t="s">
        <v>16</v>
      </c>
      <c r="C13" s="78">
        <v>2088</v>
      </c>
      <c r="D13" s="90">
        <v>1027.4384</v>
      </c>
      <c r="E13" s="75">
        <v>0.49206819923371647</v>
      </c>
      <c r="F13" s="78">
        <v>622.27035000000001</v>
      </c>
      <c r="G13" s="90">
        <v>570.36580000000004</v>
      </c>
      <c r="H13" s="75">
        <v>0.91658842495066661</v>
      </c>
      <c r="I13" s="78">
        <v>371.30135000000001</v>
      </c>
      <c r="J13" s="90">
        <v>31.650300000000001</v>
      </c>
      <c r="K13" s="75">
        <v>8.5241543021591495E-2</v>
      </c>
      <c r="L13" s="77">
        <v>3081.5717</v>
      </c>
      <c r="M13" s="90">
        <v>1629.4545000000001</v>
      </c>
      <c r="N13" s="75">
        <v>0.52877383966110547</v>
      </c>
      <c r="Q13">
        <f>J13/10000</f>
        <v>3.1650300000000001E-3</v>
      </c>
    </row>
    <row r="14" spans="2:17" ht="30.75" customHeight="1">
      <c r="B14" s="76" t="s">
        <v>15</v>
      </c>
      <c r="C14" s="78">
        <v>2056</v>
      </c>
      <c r="D14" s="90">
        <v>1489.1892</v>
      </c>
      <c r="E14" s="75">
        <v>0.724313813229572</v>
      </c>
      <c r="F14" s="78">
        <v>374</v>
      </c>
      <c r="G14" s="90">
        <v>282.71890000000002</v>
      </c>
      <c r="H14" s="75">
        <v>0.75593288770053479</v>
      </c>
      <c r="I14" s="78">
        <v>130.342159181472</v>
      </c>
      <c r="J14" s="90">
        <v>135.84389999999999</v>
      </c>
      <c r="K14" s="75">
        <v>1.0422099867999584</v>
      </c>
      <c r="L14" s="77">
        <v>2560.3421591814722</v>
      </c>
      <c r="M14" s="90">
        <v>1907.7520000000002</v>
      </c>
      <c r="N14" s="75">
        <v>0.74511603582307862</v>
      </c>
      <c r="Q14">
        <f t="shared" si="0"/>
        <v>1.3584389999999998E-2</v>
      </c>
    </row>
    <row r="15" spans="2:17" ht="30.75" customHeight="1">
      <c r="B15" s="76" t="s">
        <v>17</v>
      </c>
      <c r="C15" s="78">
        <v>3371</v>
      </c>
      <c r="D15" s="90">
        <v>1941.7184</v>
      </c>
      <c r="E15" s="75">
        <v>0.57600664491248887</v>
      </c>
      <c r="F15" s="78">
        <v>560.12604999999996</v>
      </c>
      <c r="G15" s="90">
        <v>179.59700000000001</v>
      </c>
      <c r="H15" s="75">
        <v>0.32063675667289537</v>
      </c>
      <c r="I15" s="78">
        <v>253.50085000000001</v>
      </c>
      <c r="J15" s="90">
        <v>54.2316</v>
      </c>
      <c r="K15" s="75">
        <v>0.21393064362506081</v>
      </c>
      <c r="L15" s="77">
        <v>4184.6269000000002</v>
      </c>
      <c r="M15" s="90">
        <v>2175.547</v>
      </c>
      <c r="N15" s="75">
        <v>0.51989031566948063</v>
      </c>
      <c r="Q15">
        <f t="shared" si="0"/>
        <v>5.4231599999999998E-3</v>
      </c>
    </row>
    <row r="16" spans="2:17" ht="30.75" customHeight="1">
      <c r="B16" s="76" t="s">
        <v>18</v>
      </c>
      <c r="C16" s="78">
        <v>1716.1</v>
      </c>
      <c r="D16" s="90">
        <v>1428.9064939999998</v>
      </c>
      <c r="E16" s="75">
        <v>0.83264756948895746</v>
      </c>
      <c r="F16" s="78">
        <v>442.55</v>
      </c>
      <c r="G16" s="90">
        <v>260.5847</v>
      </c>
      <c r="H16" s="75">
        <v>0.58882544345271715</v>
      </c>
      <c r="I16" s="78">
        <v>156.35499999999999</v>
      </c>
      <c r="J16" s="90">
        <v>121.92698900000001</v>
      </c>
      <c r="K16" s="75">
        <v>0.77980869815484</v>
      </c>
      <c r="L16" s="77">
        <v>2315.0050000000001</v>
      </c>
      <c r="M16" s="90">
        <v>1811.4181829999998</v>
      </c>
      <c r="N16" s="75">
        <v>0.78246836745492976</v>
      </c>
      <c r="Q16">
        <f t="shared" si="0"/>
        <v>1.21926989E-2</v>
      </c>
    </row>
    <row r="17" spans="2:19" ht="30.75" customHeight="1">
      <c r="B17" s="76" t="s">
        <v>19</v>
      </c>
      <c r="C17" s="78">
        <v>5374.9350000000004</v>
      </c>
      <c r="D17" s="90">
        <v>2722.1035260389999</v>
      </c>
      <c r="E17" s="75">
        <v>0.50644398974852711</v>
      </c>
      <c r="F17" s="78">
        <v>1089</v>
      </c>
      <c r="G17" s="90">
        <v>1106.554328079</v>
      </c>
      <c r="H17" s="75">
        <v>1.0161196768402203</v>
      </c>
      <c r="I17" s="78">
        <v>711.33</v>
      </c>
      <c r="J17" s="90">
        <v>176.03817117</v>
      </c>
      <c r="K17" s="75">
        <v>0.2474775015393699</v>
      </c>
      <c r="L17" s="77">
        <v>7175.2650000000003</v>
      </c>
      <c r="M17" s="90">
        <v>4004.6960252879999</v>
      </c>
      <c r="N17" s="75">
        <v>0.55812517381420756</v>
      </c>
      <c r="Q17">
        <f t="shared" si="0"/>
        <v>1.7603817117000001E-2</v>
      </c>
    </row>
    <row r="18" spans="2:19" ht="30.75" customHeight="1">
      <c r="B18" s="76" t="s">
        <v>20</v>
      </c>
      <c r="C18" s="78">
        <v>3430.030906255</v>
      </c>
      <c r="D18" s="90">
        <v>1945.4089668450001</v>
      </c>
      <c r="E18" s="75">
        <v>0.56716951538172877</v>
      </c>
      <c r="F18" s="78">
        <v>2176.0000249999998</v>
      </c>
      <c r="G18" s="90">
        <v>1991.5212363706</v>
      </c>
      <c r="H18" s="75">
        <v>0.91522114590536374</v>
      </c>
      <c r="I18" s="78">
        <v>1548.5005487303599</v>
      </c>
      <c r="J18" s="90">
        <v>411.73968191400002</v>
      </c>
      <c r="K18" s="75">
        <v>0.26589572877555123</v>
      </c>
      <c r="L18" s="77">
        <v>7154.5314799853595</v>
      </c>
      <c r="M18" s="90">
        <v>4348.6698851296005</v>
      </c>
      <c r="N18" s="75">
        <v>0.60782035795004974</v>
      </c>
      <c r="Q18">
        <f t="shared" si="0"/>
        <v>4.1173968191399998E-2</v>
      </c>
    </row>
    <row r="19" spans="2:19" s="4" customFormat="1" ht="30.75" customHeight="1">
      <c r="B19" s="76" t="s">
        <v>21</v>
      </c>
      <c r="C19" s="78">
        <v>2347.2942013750003</v>
      </c>
      <c r="D19" s="90">
        <v>1240.2089714909998</v>
      </c>
      <c r="E19" s="75">
        <v>0.52835685052368342</v>
      </c>
      <c r="F19" s="78">
        <v>1276.201247</v>
      </c>
      <c r="G19" s="90">
        <v>484.16024759700002</v>
      </c>
      <c r="H19" s="75">
        <v>0.37937609662671018</v>
      </c>
      <c r="I19" s="78">
        <v>577.22672572500005</v>
      </c>
      <c r="J19" s="90">
        <v>262.57053681000002</v>
      </c>
      <c r="K19" s="75">
        <v>0.45488284777564647</v>
      </c>
      <c r="L19" s="77">
        <v>4200.7221741000003</v>
      </c>
      <c r="M19" s="90">
        <v>1986.9397558979999</v>
      </c>
      <c r="N19" s="75">
        <v>0.47299956377707825</v>
      </c>
      <c r="Q19">
        <f t="shared" si="0"/>
        <v>2.6257053681000002E-2</v>
      </c>
      <c r="R19"/>
      <c r="S19"/>
    </row>
    <row r="20" spans="2:19" s="4" customFormat="1" ht="30.75" customHeight="1">
      <c r="B20" s="76" t="s">
        <v>22</v>
      </c>
      <c r="C20" s="78">
        <v>8946.9097999999994</v>
      </c>
      <c r="D20" s="90">
        <v>4852.203726155999</v>
      </c>
      <c r="E20" s="75">
        <v>0.54233292104453756</v>
      </c>
      <c r="F20" s="78">
        <v>9379.8018499999998</v>
      </c>
      <c r="G20" s="90">
        <v>6527.2777578542527</v>
      </c>
      <c r="H20" s="75">
        <v>0.69776789802380024</v>
      </c>
      <c r="I20" s="78">
        <v>7362.8019000000004</v>
      </c>
      <c r="J20" s="90">
        <v>5473.9068402380008</v>
      </c>
      <c r="K20" s="75">
        <v>0.78993928116387324</v>
      </c>
      <c r="L20" s="77">
        <v>25689.513549999996</v>
      </c>
      <c r="M20" s="90">
        <v>16853.388324248252</v>
      </c>
      <c r="N20" s="75">
        <v>0.67005141041871763</v>
      </c>
      <c r="Q20">
        <f t="shared" si="0"/>
        <v>0.54739068402380009</v>
      </c>
      <c r="R20"/>
      <c r="S20"/>
    </row>
    <row r="21" spans="2:19" ht="30.75" customHeight="1">
      <c r="B21" s="76" t="s">
        <v>23</v>
      </c>
      <c r="C21" s="78">
        <v>2435.6007500000001</v>
      </c>
      <c r="D21" s="90">
        <v>1955.2112</v>
      </c>
      <c r="E21" s="75">
        <v>0.80276342499894526</v>
      </c>
      <c r="F21" s="78">
        <v>359.59350000000001</v>
      </c>
      <c r="G21" s="90">
        <v>126.2008</v>
      </c>
      <c r="H21" s="75">
        <v>0.35095406340770896</v>
      </c>
      <c r="I21" s="78">
        <v>127.56100000000001</v>
      </c>
      <c r="J21" s="90">
        <v>51.571300000000001</v>
      </c>
      <c r="K21" s="75">
        <v>0.40428736055691</v>
      </c>
      <c r="L21" s="77">
        <v>2922.7552500000002</v>
      </c>
      <c r="M21" s="90">
        <v>2132.9832999999999</v>
      </c>
      <c r="N21" s="75">
        <v>0.72978512312996435</v>
      </c>
      <c r="Q21">
        <f t="shared" si="0"/>
        <v>5.1571300000000002E-3</v>
      </c>
    </row>
    <row r="22" spans="2:19" ht="30.75" customHeight="1">
      <c r="B22" s="76" t="s">
        <v>24</v>
      </c>
      <c r="C22" s="78">
        <v>3690.0926450000002</v>
      </c>
      <c r="D22" s="90">
        <v>3231.3571999999999</v>
      </c>
      <c r="E22" s="75">
        <v>0.87568457241267983</v>
      </c>
      <c r="F22" s="78">
        <v>970.10019999999997</v>
      </c>
      <c r="G22" s="90">
        <v>433.70530000000002</v>
      </c>
      <c r="H22" s="75">
        <v>0.4470726838320413</v>
      </c>
      <c r="I22" s="78">
        <v>425.15530000000001</v>
      </c>
      <c r="J22" s="90">
        <v>134.21430000000001</v>
      </c>
      <c r="K22" s="75">
        <v>0.31568299865954863</v>
      </c>
      <c r="L22" s="77">
        <v>5085.3481450000008</v>
      </c>
      <c r="M22" s="90">
        <v>3799.2768000000001</v>
      </c>
      <c r="N22" s="75">
        <v>0.74710259586367012</v>
      </c>
      <c r="Q22">
        <f t="shared" si="0"/>
        <v>1.3421430000000002E-2</v>
      </c>
    </row>
    <row r="23" spans="2:19" ht="30.75" customHeight="1">
      <c r="B23" s="76" t="s">
        <v>37</v>
      </c>
      <c r="C23" s="78">
        <v>2050</v>
      </c>
      <c r="D23" s="90">
        <v>1283.1513</v>
      </c>
      <c r="E23" s="75">
        <v>0.62592746341463412</v>
      </c>
      <c r="F23" s="78">
        <v>152.815</v>
      </c>
      <c r="G23" s="90">
        <v>423.47590000000002</v>
      </c>
      <c r="H23" s="75">
        <v>2.7711670974707983</v>
      </c>
      <c r="I23" s="78">
        <v>151.41499999999999</v>
      </c>
      <c r="J23" s="90">
        <v>125.0685</v>
      </c>
      <c r="K23" s="75">
        <v>0.82599808473400926</v>
      </c>
      <c r="L23" s="77">
        <v>2354.23</v>
      </c>
      <c r="M23" s="90">
        <v>1831.6957</v>
      </c>
      <c r="N23" s="75">
        <v>0.77804449862587766</v>
      </c>
      <c r="Q23">
        <f>J23/10000</f>
        <v>1.250685E-2</v>
      </c>
    </row>
    <row r="24" spans="2:19" ht="30.75" customHeight="1">
      <c r="B24" s="76" t="s">
        <v>28</v>
      </c>
      <c r="C24" s="78">
        <v>360</v>
      </c>
      <c r="D24" s="90">
        <v>258.55369999999999</v>
      </c>
      <c r="E24" s="75">
        <v>0.7182047222222222</v>
      </c>
      <c r="F24" s="78">
        <v>268.44499999999999</v>
      </c>
      <c r="G24" s="90">
        <v>133.60980000000001</v>
      </c>
      <c r="H24" s="75">
        <v>0.49771759578312136</v>
      </c>
      <c r="I24" s="78">
        <v>83.215000000000003</v>
      </c>
      <c r="J24" s="90">
        <v>112.1216</v>
      </c>
      <c r="K24" s="75">
        <v>1.3473724689058462</v>
      </c>
      <c r="L24" s="77">
        <v>711.66</v>
      </c>
      <c r="M24" s="90">
        <v>504.2851</v>
      </c>
      <c r="N24" s="75">
        <v>0.70860396818705562</v>
      </c>
      <c r="Q24">
        <f>J24/10000</f>
        <v>1.1212160000000001E-2</v>
      </c>
    </row>
    <row r="25" spans="2:19" s="1" customFormat="1" ht="30.75" customHeight="1">
      <c r="B25" s="76" t="s">
        <v>29</v>
      </c>
      <c r="C25" s="78">
        <v>5892</v>
      </c>
      <c r="D25" s="90">
        <v>1429.5481961697956</v>
      </c>
      <c r="E25" s="75">
        <v>0.24262528787674739</v>
      </c>
      <c r="F25" s="78">
        <v>1288.4598000000001</v>
      </c>
      <c r="G25" s="90">
        <v>1039.5264287339437</v>
      </c>
      <c r="H25" s="75">
        <v>0.80679771983102899</v>
      </c>
      <c r="I25" s="78">
        <v>2064.1374999999998</v>
      </c>
      <c r="J25" s="90">
        <v>2813.1133723800003</v>
      </c>
      <c r="K25" s="75">
        <v>1.3628517346252371</v>
      </c>
      <c r="L25" s="77">
        <v>9244.5973000000013</v>
      </c>
      <c r="M25" s="90">
        <v>5282.1879972837396</v>
      </c>
      <c r="N25" s="75">
        <v>0.57138108084856642</v>
      </c>
      <c r="Q25">
        <f>J25/10000</f>
        <v>0.28131133723800006</v>
      </c>
      <c r="R25"/>
      <c r="S25"/>
    </row>
    <row r="26" spans="2:19" ht="30.75" customHeight="1">
      <c r="B26" s="76" t="s">
        <v>36</v>
      </c>
      <c r="C26" s="78">
        <v>1364</v>
      </c>
      <c r="D26" s="90">
        <v>534.38455690000001</v>
      </c>
      <c r="E26" s="75">
        <v>0.31961463629032261</v>
      </c>
      <c r="F26" s="78">
        <v>455.1</v>
      </c>
      <c r="G26" s="90">
        <v>379.43451308500005</v>
      </c>
      <c r="H26" s="75">
        <v>0.83373876749066145</v>
      </c>
      <c r="I26" s="78">
        <v>216.57499999999999</v>
      </c>
      <c r="J26" s="90">
        <v>45.151653000000003</v>
      </c>
      <c r="K26" s="75">
        <v>0.20848044788179618</v>
      </c>
      <c r="L26" s="77">
        <v>2035.675</v>
      </c>
      <c r="M26" s="90">
        <v>958.97072298500007</v>
      </c>
      <c r="N26" s="75">
        <v>0.4227298217962101</v>
      </c>
      <c r="Q26">
        <f>J26/10000</f>
        <v>4.5151653000000003E-3</v>
      </c>
    </row>
    <row r="27" spans="2:19" ht="30.75" customHeight="1">
      <c r="B27" s="76" t="s">
        <v>31</v>
      </c>
      <c r="C27" s="78">
        <v>4554</v>
      </c>
      <c r="D27" s="90">
        <v>1872.5974000000001</v>
      </c>
      <c r="E27" s="75">
        <v>0.41119837505489681</v>
      </c>
      <c r="F27" s="78">
        <v>524</v>
      </c>
      <c r="G27" s="90">
        <v>659.61530000000005</v>
      </c>
      <c r="H27" s="75">
        <v>1.258807824427481</v>
      </c>
      <c r="I27" s="78">
        <v>482</v>
      </c>
      <c r="J27" s="90">
        <v>105.4714</v>
      </c>
      <c r="K27" s="75">
        <v>0.21882033195020748</v>
      </c>
      <c r="L27" s="77">
        <v>5560</v>
      </c>
      <c r="M27" s="90">
        <v>2637.6840999999999</v>
      </c>
      <c r="N27" s="75">
        <v>0.47440361510791368</v>
      </c>
      <c r="Q27">
        <f>J27/10000</f>
        <v>1.054714E-2</v>
      </c>
    </row>
    <row r="28" spans="2:19" ht="30.75" customHeight="1">
      <c r="B28" s="76" t="s">
        <v>25</v>
      </c>
      <c r="C28" s="78">
        <v>1612</v>
      </c>
      <c r="D28" s="90">
        <v>373.2482</v>
      </c>
      <c r="E28" s="75">
        <v>0.23154354838709676</v>
      </c>
      <c r="F28" s="78">
        <v>1081.8225</v>
      </c>
      <c r="G28" s="90">
        <v>680.65309999999999</v>
      </c>
      <c r="H28" s="75">
        <v>0.62917262305045418</v>
      </c>
      <c r="I28" s="78">
        <v>574.97280000000001</v>
      </c>
      <c r="J28" s="90">
        <v>104.6772</v>
      </c>
      <c r="K28" s="75">
        <v>0.18205591638421853</v>
      </c>
      <c r="L28" s="77">
        <v>3268.7953000000002</v>
      </c>
      <c r="M28" s="90">
        <v>1158.5785000000001</v>
      </c>
      <c r="N28" s="75">
        <v>0.35443592934681473</v>
      </c>
      <c r="Q28">
        <f t="shared" si="0"/>
        <v>1.046772E-2</v>
      </c>
    </row>
    <row r="29" spans="2:19" ht="30.75" customHeight="1">
      <c r="B29" s="76" t="s">
        <v>27</v>
      </c>
      <c r="C29" s="78">
        <v>1572</v>
      </c>
      <c r="D29" s="90">
        <v>417.87408919699999</v>
      </c>
      <c r="E29" s="75">
        <v>0.26582321195737912</v>
      </c>
      <c r="F29" s="78">
        <v>380.2</v>
      </c>
      <c r="G29" s="90">
        <v>98.351258046999988</v>
      </c>
      <c r="H29" s="75">
        <v>0.25868295120199891</v>
      </c>
      <c r="I29" s="78">
        <v>412.18</v>
      </c>
      <c r="J29" s="90">
        <v>31.4979853</v>
      </c>
      <c r="K29" s="75">
        <v>7.6418034111310595E-2</v>
      </c>
      <c r="L29" s="77">
        <v>2364.38</v>
      </c>
      <c r="M29" s="90">
        <v>547.72333254399996</v>
      </c>
      <c r="N29" s="75">
        <v>0.23165621961951968</v>
      </c>
      <c r="Q29">
        <f t="shared" si="0"/>
        <v>3.1497985300000001E-3</v>
      </c>
    </row>
    <row r="30" spans="2:19" ht="30.75" customHeight="1">
      <c r="B30" s="76" t="s">
        <v>32</v>
      </c>
      <c r="C30" s="78">
        <v>3131.8483920000003</v>
      </c>
      <c r="D30" s="90">
        <v>1952.6853891380001</v>
      </c>
      <c r="E30" s="75">
        <v>0.62349294880491135</v>
      </c>
      <c r="F30" s="78">
        <v>344.86205100000001</v>
      </c>
      <c r="G30" s="90">
        <v>201.015895586</v>
      </c>
      <c r="H30" s="75">
        <v>0.58288783878397799</v>
      </c>
      <c r="I30" s="78">
        <v>1252.075149</v>
      </c>
      <c r="J30" s="90">
        <v>144.71507409999998</v>
      </c>
      <c r="K30" s="75">
        <v>0.11558018240005814</v>
      </c>
      <c r="L30" s="77">
        <v>4728.7855920000002</v>
      </c>
      <c r="M30" s="90">
        <v>2298.4163588240003</v>
      </c>
      <c r="N30" s="75">
        <v>0.48604791105614592</v>
      </c>
      <c r="Q30">
        <f t="shared" si="0"/>
        <v>1.4471507409999997E-2</v>
      </c>
    </row>
    <row r="31" spans="2:19" ht="30.75" customHeight="1" thickBot="1">
      <c r="B31" s="79" t="s">
        <v>40</v>
      </c>
      <c r="C31" s="80">
        <v>1518</v>
      </c>
      <c r="D31" s="90">
        <v>129.82640000000001</v>
      </c>
      <c r="E31" s="81">
        <v>8.5524637681159421E-2</v>
      </c>
      <c r="F31" s="80">
        <v>174.5</v>
      </c>
      <c r="G31" s="90">
        <v>73.488399999999999</v>
      </c>
      <c r="H31" s="81">
        <v>0.42113696275071633</v>
      </c>
      <c r="I31" s="80">
        <v>156</v>
      </c>
      <c r="J31" s="90">
        <v>10.011900000000001</v>
      </c>
      <c r="K31" s="81">
        <v>6.4178846153846156E-2</v>
      </c>
      <c r="L31" s="82">
        <v>1848.5</v>
      </c>
      <c r="M31" s="90">
        <v>213.32669999999999</v>
      </c>
      <c r="N31" s="81">
        <v>0.11540530159588855</v>
      </c>
    </row>
    <row r="32" spans="2:19" s="27" customFormat="1" ht="30.75" customHeight="1" thickBot="1">
      <c r="B32" s="83" t="s">
        <v>33</v>
      </c>
      <c r="C32" s="84">
        <v>67015.424025929999</v>
      </c>
      <c r="D32" s="85">
        <v>39218.269439261792</v>
      </c>
      <c r="E32" s="86">
        <v>0.583743814425845</v>
      </c>
      <c r="F32" s="84">
        <v>24906.367192999995</v>
      </c>
      <c r="G32" s="85">
        <v>19001.361227373447</v>
      </c>
      <c r="H32" s="86">
        <v>0.76362032017334081</v>
      </c>
      <c r="I32" s="84">
        <v>19759.594663216834</v>
      </c>
      <c r="J32" s="85">
        <v>12501.818517613172</v>
      </c>
      <c r="K32" s="86">
        <v>0.65001728712193008</v>
      </c>
      <c r="L32" s="87">
        <v>111682</v>
      </c>
      <c r="M32" s="85">
        <v>70721.449184248428</v>
      </c>
      <c r="N32" s="86">
        <v>0.63558071537175576</v>
      </c>
    </row>
    <row r="33" spans="1:16" ht="20.399999999999999" customHeight="1">
      <c r="B33" s="72"/>
      <c r="C33" s="72"/>
      <c r="D33" s="72"/>
      <c r="E33" s="73"/>
      <c r="F33" s="72"/>
      <c r="G33" s="72"/>
      <c r="H33" s="73"/>
      <c r="I33" s="72"/>
      <c r="J33" s="72"/>
      <c r="K33" s="73"/>
      <c r="L33" s="72"/>
      <c r="M33" s="73"/>
      <c r="N33" s="74" t="s">
        <v>38</v>
      </c>
    </row>
    <row r="34" spans="1:16" hidden="1"/>
    <row r="35" spans="1:16" ht="15" hidden="1" thickBot="1"/>
    <row r="36" spans="1:16" ht="25.2" hidden="1" thickBot="1">
      <c r="B36" s="104" t="s">
        <v>0</v>
      </c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</row>
    <row r="37" spans="1:16" ht="25.2" hidden="1" thickBot="1">
      <c r="B37" s="107" t="s">
        <v>1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</row>
    <row r="38" spans="1:16" ht="18" hidden="1" thickBot="1">
      <c r="B38" s="110" t="s">
        <v>34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</row>
    <row r="39" spans="1:16" hidden="1">
      <c r="B39" s="113" t="s">
        <v>3</v>
      </c>
      <c r="C39" s="116" t="s">
        <v>4</v>
      </c>
      <c r="D39" s="117"/>
      <c r="E39" s="118"/>
      <c r="F39" s="116" t="s">
        <v>5</v>
      </c>
      <c r="G39" s="117"/>
      <c r="H39" s="118"/>
      <c r="I39" s="116" t="s">
        <v>6</v>
      </c>
      <c r="J39" s="117"/>
      <c r="K39" s="118"/>
      <c r="L39" s="116" t="s">
        <v>7</v>
      </c>
      <c r="M39" s="117"/>
      <c r="N39" s="118"/>
    </row>
    <row r="40" spans="1:16" ht="78.75" hidden="1" customHeight="1" thickBot="1">
      <c r="B40" s="114"/>
      <c r="C40" s="119"/>
      <c r="D40" s="120"/>
      <c r="E40" s="121"/>
      <c r="F40" s="119"/>
      <c r="G40" s="120"/>
      <c r="H40" s="121"/>
      <c r="I40" s="119"/>
      <c r="J40" s="120"/>
      <c r="K40" s="121"/>
      <c r="L40" s="119"/>
      <c r="M40" s="120"/>
      <c r="N40" s="121"/>
    </row>
    <row r="41" spans="1:16" ht="15.6" hidden="1" thickBot="1">
      <c r="B41" s="114"/>
      <c r="C41" s="97">
        <v>1</v>
      </c>
      <c r="D41" s="98"/>
      <c r="E41" s="99"/>
      <c r="F41" s="97">
        <v>2</v>
      </c>
      <c r="G41" s="98"/>
      <c r="H41" s="99"/>
      <c r="I41" s="97">
        <v>3</v>
      </c>
      <c r="J41" s="98"/>
      <c r="K41" s="99"/>
      <c r="L41" s="97">
        <v>4</v>
      </c>
      <c r="M41" s="98"/>
      <c r="N41" s="99"/>
    </row>
    <row r="42" spans="1:16" ht="28.2" hidden="1" thickBot="1">
      <c r="B42" s="115"/>
      <c r="C42" s="2" t="s">
        <v>8</v>
      </c>
      <c r="D42" s="2" t="s">
        <v>9</v>
      </c>
      <c r="E42" s="29" t="s">
        <v>10</v>
      </c>
      <c r="F42" s="2" t="s">
        <v>8</v>
      </c>
      <c r="G42" s="2" t="s">
        <v>9</v>
      </c>
      <c r="H42" s="29" t="s">
        <v>10</v>
      </c>
      <c r="I42" s="2" t="s">
        <v>8</v>
      </c>
      <c r="J42" s="2" t="s">
        <v>9</v>
      </c>
      <c r="K42" s="29" t="s">
        <v>10</v>
      </c>
      <c r="L42" s="2" t="s">
        <v>8</v>
      </c>
      <c r="M42" s="2" t="s">
        <v>9</v>
      </c>
      <c r="N42" s="29" t="s">
        <v>10</v>
      </c>
    </row>
    <row r="43" spans="1:16" s="4" customFormat="1" ht="25.8" hidden="1" thickBot="1">
      <c r="A43" s="1"/>
      <c r="B43" s="6" t="s">
        <v>11</v>
      </c>
      <c r="C43" s="32">
        <v>25428965.5</v>
      </c>
      <c r="D43" s="33">
        <f>[1]Disbursement!D72</f>
        <v>17728904.255249999</v>
      </c>
      <c r="E43" s="34">
        <f>D43/C43</f>
        <v>0.69719329538789143</v>
      </c>
      <c r="F43" s="35">
        <v>16075345.5</v>
      </c>
      <c r="G43" s="36">
        <f>[1]Disbursement!R72</f>
        <v>16370131.42327</v>
      </c>
      <c r="H43" s="37">
        <f>G43/F43</f>
        <v>1.0183377659453727</v>
      </c>
      <c r="I43" s="38">
        <v>8118045</v>
      </c>
      <c r="J43" s="39">
        <f>[1]Disbursement!AJ72</f>
        <v>5337908</v>
      </c>
      <c r="K43" s="37">
        <f t="shared" ref="K43:K65" si="1">J43/I43</f>
        <v>0.65753614324631116</v>
      </c>
      <c r="L43" s="38">
        <v>49622356</v>
      </c>
      <c r="M43" s="9">
        <f>[1]Disbursement!AL72</f>
        <v>39430956.79152</v>
      </c>
      <c r="N43" s="7">
        <f t="shared" ref="N43:N65" si="2">M43/L43</f>
        <v>0.79462081146489694</v>
      </c>
      <c r="O43" s="1"/>
      <c r="P43" s="1"/>
    </row>
    <row r="44" spans="1:16" ht="25.8" hidden="1" thickBot="1">
      <c r="A44" s="1"/>
      <c r="B44" s="6" t="s">
        <v>12</v>
      </c>
      <c r="C44" s="40">
        <v>20825000</v>
      </c>
      <c r="D44" s="41">
        <f>[1]Disbursement!D145</f>
        <v>18069964</v>
      </c>
      <c r="E44" s="34">
        <f t="shared" ref="E44:E65" si="3">D44/C44</f>
        <v>0.86770535414165662</v>
      </c>
      <c r="F44" s="35">
        <v>1780000</v>
      </c>
      <c r="G44" s="42">
        <f>[1]Disbursement!R145</f>
        <v>1552202</v>
      </c>
      <c r="H44" s="37">
        <f t="shared" ref="H44:H65" si="4">G44/F44</f>
        <v>0.87202359550561803</v>
      </c>
      <c r="I44" s="38">
        <v>3595000</v>
      </c>
      <c r="J44" s="3">
        <f>[1]Disbursement!AJ145</f>
        <v>2783636.75</v>
      </c>
      <c r="K44" s="37">
        <f t="shared" si="1"/>
        <v>0.77430785813630043</v>
      </c>
      <c r="L44" s="38">
        <v>26200000</v>
      </c>
      <c r="M44" s="9">
        <f>[1]Disbursement!AL145</f>
        <v>22405802.75</v>
      </c>
      <c r="N44" s="7">
        <f t="shared" si="2"/>
        <v>0.85518331106870227</v>
      </c>
      <c r="O44" s="1"/>
      <c r="P44" s="1"/>
    </row>
    <row r="45" spans="1:16" ht="25.8" hidden="1" thickBot="1">
      <c r="A45" s="1"/>
      <c r="B45" s="6" t="s">
        <v>13</v>
      </c>
      <c r="C45" s="40">
        <v>30288683</v>
      </c>
      <c r="D45" s="41">
        <f>[1]Disbursement!D218</f>
        <v>27633317</v>
      </c>
      <c r="E45" s="34">
        <f t="shared" si="3"/>
        <v>0.91233141434376663</v>
      </c>
      <c r="F45" s="35">
        <v>6596216.0999999996</v>
      </c>
      <c r="G45" s="42">
        <f>[1]Disbursement!R218</f>
        <v>6087714</v>
      </c>
      <c r="H45" s="37">
        <f t="shared" si="4"/>
        <v>0.92291003019140028</v>
      </c>
      <c r="I45" s="38">
        <v>12781387.5</v>
      </c>
      <c r="J45" s="3">
        <f>[1]Disbursement!AJ218</f>
        <v>10111124</v>
      </c>
      <c r="K45" s="37">
        <f t="shared" si="1"/>
        <v>0.79108187589179968</v>
      </c>
      <c r="L45" s="38">
        <v>49666286.599999994</v>
      </c>
      <c r="M45" s="9">
        <f>[1]Disbursement!AL218</f>
        <v>43832155</v>
      </c>
      <c r="N45" s="7">
        <f t="shared" si="2"/>
        <v>0.88253336419155615</v>
      </c>
      <c r="O45" s="1"/>
      <c r="P45" s="1"/>
    </row>
    <row r="46" spans="1:16" ht="25.8" hidden="1" thickBot="1">
      <c r="A46" s="1"/>
      <c r="B46" s="6" t="s">
        <v>14</v>
      </c>
      <c r="C46" s="40">
        <v>15526000</v>
      </c>
      <c r="D46" s="41">
        <f>[1]Disbursement!D291</f>
        <v>17287928.469999999</v>
      </c>
      <c r="E46" s="34">
        <f t="shared" si="3"/>
        <v>1.113482446863326</v>
      </c>
      <c r="F46" s="35">
        <v>3495000</v>
      </c>
      <c r="G46" s="42">
        <f>[1]Disbursement!R291</f>
        <v>1927524.44</v>
      </c>
      <c r="H46" s="37">
        <f t="shared" si="4"/>
        <v>0.55150913876967089</v>
      </c>
      <c r="I46" s="38">
        <v>1065013.175</v>
      </c>
      <c r="J46" s="3">
        <f>[1]Disbursement!AJ291</f>
        <v>1411162.63</v>
      </c>
      <c r="K46" s="37">
        <f t="shared" si="1"/>
        <v>1.325018941667083</v>
      </c>
      <c r="L46" s="38">
        <v>20086013.175000001</v>
      </c>
      <c r="M46" s="9">
        <f>[1]Disbursement!AL291</f>
        <v>20626615.539999999</v>
      </c>
      <c r="N46" s="7">
        <f t="shared" si="2"/>
        <v>1.0269143687346007</v>
      </c>
      <c r="O46" s="1"/>
      <c r="P46" s="1"/>
    </row>
    <row r="47" spans="1:16" ht="25.8" hidden="1" thickBot="1">
      <c r="A47" s="1"/>
      <c r="B47" s="6" t="s">
        <v>15</v>
      </c>
      <c r="C47" s="40">
        <v>20416382.158024997</v>
      </c>
      <c r="D47" s="41">
        <f>[1]Disbursement!D364</f>
        <v>18915093</v>
      </c>
      <c r="E47" s="34">
        <f t="shared" si="3"/>
        <v>0.92646644511231924</v>
      </c>
      <c r="F47" s="35">
        <v>3568452.5</v>
      </c>
      <c r="G47" s="42">
        <f>[1]Disbursement!R364</f>
        <v>3139454</v>
      </c>
      <c r="H47" s="37">
        <f t="shared" si="4"/>
        <v>0.87978024087472095</v>
      </c>
      <c r="I47" s="38">
        <v>1302000.0634999999</v>
      </c>
      <c r="J47" s="3">
        <f>[1]Disbursement!AJ364</f>
        <v>624398.5</v>
      </c>
      <c r="K47" s="37">
        <f t="shared" si="1"/>
        <v>0.47956871701028148</v>
      </c>
      <c r="L47" s="38">
        <v>25286834.721525002</v>
      </c>
      <c r="M47" s="9">
        <f>[1]Disbursement!AL364</f>
        <v>22678945.5</v>
      </c>
      <c r="N47" s="7">
        <f t="shared" si="2"/>
        <v>0.89686770802891047</v>
      </c>
      <c r="O47" s="1"/>
      <c r="P47" s="1"/>
    </row>
    <row r="48" spans="1:16" ht="25.8" hidden="1" thickBot="1">
      <c r="A48" s="1"/>
      <c r="B48" s="6" t="s">
        <v>16</v>
      </c>
      <c r="C48" s="40">
        <v>20816750</v>
      </c>
      <c r="D48" s="41">
        <f>[1]Disbursement!D437</f>
        <v>9711429</v>
      </c>
      <c r="E48" s="34">
        <f t="shared" si="3"/>
        <v>0.46651994187373147</v>
      </c>
      <c r="F48" s="35">
        <v>6003030</v>
      </c>
      <c r="G48" s="42">
        <f>[1]Disbursement!R437</f>
        <v>6819539</v>
      </c>
      <c r="H48" s="37">
        <f t="shared" si="4"/>
        <v>1.1360161451800175</v>
      </c>
      <c r="I48" s="38">
        <v>3626510</v>
      </c>
      <c r="J48" s="3">
        <f>[1]Disbursement!AJ437</f>
        <v>324623</v>
      </c>
      <c r="K48" s="37">
        <f t="shared" si="1"/>
        <v>8.9513885250557701E-2</v>
      </c>
      <c r="L48" s="38">
        <v>30446290</v>
      </c>
      <c r="M48" s="9">
        <f>[1]Disbursement!AL437</f>
        <v>16855591</v>
      </c>
      <c r="N48" s="7">
        <f t="shared" si="2"/>
        <v>0.55361723875059987</v>
      </c>
      <c r="O48" s="1"/>
      <c r="P48" s="1"/>
    </row>
    <row r="49" spans="1:16" ht="25.8" hidden="1" thickBot="1">
      <c r="A49" s="1"/>
      <c r="B49" s="6" t="s">
        <v>17</v>
      </c>
      <c r="C49" s="40">
        <v>33376252.24492</v>
      </c>
      <c r="D49" s="41">
        <f>[1]Disbursement!D510</f>
        <v>26953560</v>
      </c>
      <c r="E49" s="34">
        <f t="shared" si="3"/>
        <v>0.80756700309581464</v>
      </c>
      <c r="F49" s="35">
        <v>5437497.9630000005</v>
      </c>
      <c r="G49" s="42">
        <f>[1]Disbursement!R510</f>
        <v>3034138</v>
      </c>
      <c r="H49" s="37">
        <f t="shared" si="4"/>
        <v>0.55800259984391642</v>
      </c>
      <c r="I49" s="38">
        <v>2509999.7599999998</v>
      </c>
      <c r="J49" s="3">
        <f>[1]Disbursement!AJ510</f>
        <v>2127112</v>
      </c>
      <c r="K49" s="37">
        <f t="shared" si="1"/>
        <v>0.84745506111124103</v>
      </c>
      <c r="L49" s="38">
        <v>41323749.967920005</v>
      </c>
      <c r="M49" s="9">
        <f>[1]Disbursement!AL510</f>
        <v>32114810</v>
      </c>
      <c r="N49" s="7">
        <f t="shared" si="2"/>
        <v>0.77715139659229893</v>
      </c>
      <c r="O49" s="1"/>
      <c r="P49" s="1"/>
    </row>
    <row r="50" spans="1:16" ht="25.8" hidden="1" thickBot="1">
      <c r="A50" s="1"/>
      <c r="B50" s="6" t="s">
        <v>18</v>
      </c>
      <c r="C50" s="40">
        <v>16991124</v>
      </c>
      <c r="D50" s="41">
        <f>[1]Disbursement!D583</f>
        <v>10567606</v>
      </c>
      <c r="E50" s="34">
        <f t="shared" si="3"/>
        <v>0.62194861269919521</v>
      </c>
      <c r="F50" s="35">
        <v>4381706</v>
      </c>
      <c r="G50" s="42">
        <f>[1]Disbursement!R583</f>
        <v>3428224</v>
      </c>
      <c r="H50" s="37">
        <f t="shared" si="4"/>
        <v>0.78239480238975412</v>
      </c>
      <c r="I50" s="38">
        <v>1548107.5</v>
      </c>
      <c r="J50" s="3">
        <f>[1]Disbursement!AJ583</f>
        <v>402895</v>
      </c>
      <c r="K50" s="37">
        <f t="shared" si="1"/>
        <v>0.26025001493759314</v>
      </c>
      <c r="L50" s="38">
        <v>22920937.5</v>
      </c>
      <c r="M50" s="9">
        <f>[1]Disbursement!AL583</f>
        <v>14398725</v>
      </c>
      <c r="N50" s="7">
        <f t="shared" si="2"/>
        <v>0.6281909280543172</v>
      </c>
      <c r="O50" s="1"/>
      <c r="P50" s="1"/>
    </row>
    <row r="51" spans="1:16" ht="25.8" hidden="1" thickBot="1">
      <c r="A51" s="1"/>
      <c r="B51" s="6" t="s">
        <v>19</v>
      </c>
      <c r="C51" s="40">
        <v>53217200</v>
      </c>
      <c r="D51" s="41">
        <f>[1]Disbursement!D656</f>
        <v>20478554.147840001</v>
      </c>
      <c r="E51" s="34">
        <f t="shared" si="3"/>
        <v>0.38481081582345561</v>
      </c>
      <c r="F51" s="35">
        <v>8752150</v>
      </c>
      <c r="G51" s="42">
        <f>[1]Disbursement!R656</f>
        <v>12191675.647</v>
      </c>
      <c r="H51" s="37">
        <f t="shared" si="4"/>
        <v>1.3929920816028061</v>
      </c>
      <c r="I51" s="38">
        <v>5568500</v>
      </c>
      <c r="J51" s="3">
        <f>[1]Disbursement!AJ656</f>
        <v>5665376.0490000006</v>
      </c>
      <c r="K51" s="37">
        <f t="shared" si="1"/>
        <v>1.017397153452456</v>
      </c>
      <c r="L51" s="38">
        <v>67537850</v>
      </c>
      <c r="M51" s="9">
        <f>[1]Disbursement!AL656</f>
        <v>38335605.843839996</v>
      </c>
      <c r="N51" s="7">
        <f t="shared" si="2"/>
        <v>0.56761661562871779</v>
      </c>
      <c r="O51" s="1"/>
      <c r="P51" s="1"/>
    </row>
    <row r="52" spans="1:16" ht="25.8" hidden="1" thickBot="1">
      <c r="A52" s="1"/>
      <c r="B52" s="6" t="s">
        <v>20</v>
      </c>
      <c r="C52" s="40">
        <v>34117750</v>
      </c>
      <c r="D52" s="41">
        <f>[1]Disbursement!D729</f>
        <v>16849673.039209999</v>
      </c>
      <c r="E52" s="34">
        <f t="shared" si="3"/>
        <v>0.49386823689164727</v>
      </c>
      <c r="F52" s="35">
        <v>16738000</v>
      </c>
      <c r="G52" s="42">
        <f>[1]Disbursement!R729</f>
        <v>22624038.576469198</v>
      </c>
      <c r="H52" s="37">
        <f t="shared" si="4"/>
        <v>1.3516572216793641</v>
      </c>
      <c r="I52" s="38">
        <v>15181257.673749998</v>
      </c>
      <c r="J52" s="3">
        <f>[1]Disbursement!AJ729</f>
        <v>14976487.113</v>
      </c>
      <c r="K52" s="37">
        <f t="shared" si="1"/>
        <v>0.98651162076617216</v>
      </c>
      <c r="L52" s="38">
        <v>66037007.673749991</v>
      </c>
      <c r="M52" s="9">
        <f>[1]Disbursement!AL729</f>
        <v>54450198.728679202</v>
      </c>
      <c r="N52" s="7">
        <f t="shared" si="2"/>
        <v>0.82454067267380748</v>
      </c>
      <c r="O52" s="1"/>
      <c r="P52" s="1"/>
    </row>
    <row r="53" spans="1:16" s="4" customFormat="1" ht="25.8" hidden="1" thickBot="1">
      <c r="A53" s="1"/>
      <c r="B53" s="6" t="s">
        <v>21</v>
      </c>
      <c r="C53" s="40">
        <v>21684011.5</v>
      </c>
      <c r="D53" s="41">
        <f>[1]Disbursement!D802</f>
        <v>20493496.537189998</v>
      </c>
      <c r="E53" s="34">
        <f t="shared" si="3"/>
        <v>0.94509710701776739</v>
      </c>
      <c r="F53" s="35">
        <v>7688004.5</v>
      </c>
      <c r="G53" s="42">
        <f>[1]Disbursement!R802</f>
        <v>6094709.2774400003</v>
      </c>
      <c r="H53" s="37">
        <f t="shared" si="4"/>
        <v>0.79275568548899789</v>
      </c>
      <c r="I53" s="38">
        <v>5500035.5</v>
      </c>
      <c r="J53" s="3">
        <f>[1]Disbursement!AJ802</f>
        <v>1825096.5649999999</v>
      </c>
      <c r="K53" s="37">
        <f t="shared" si="1"/>
        <v>0.33183359725587225</v>
      </c>
      <c r="L53" s="38">
        <v>34872051.5</v>
      </c>
      <c r="M53" s="9">
        <f>[1]Disbursement!AL802</f>
        <v>28413302.379629999</v>
      </c>
      <c r="N53" s="7">
        <f t="shared" si="2"/>
        <v>0.8147872338290737</v>
      </c>
      <c r="O53" s="1"/>
      <c r="P53" s="1"/>
    </row>
    <row r="54" spans="1:16" s="4" customFormat="1" ht="25.8" hidden="1" thickBot="1">
      <c r="A54" s="1"/>
      <c r="B54" s="6" t="s">
        <v>22</v>
      </c>
      <c r="C54" s="40">
        <v>88825226.5</v>
      </c>
      <c r="D54" s="41">
        <f>[1]Disbursement!D875</f>
        <v>39860456</v>
      </c>
      <c r="E54" s="34">
        <f t="shared" si="3"/>
        <v>0.44875152668482077</v>
      </c>
      <c r="F54" s="35">
        <v>81597500</v>
      </c>
      <c r="G54" s="42">
        <f>[1]Disbursement!R875</f>
        <v>162848348</v>
      </c>
      <c r="H54" s="37">
        <f t="shared" si="4"/>
        <v>1.9957516835687368</v>
      </c>
      <c r="I54" s="38">
        <v>73492550</v>
      </c>
      <c r="J54" s="3">
        <f>[1]Disbursement!AJ875</f>
        <v>19250130</v>
      </c>
      <c r="K54" s="37">
        <f t="shared" si="1"/>
        <v>0.26193308029181189</v>
      </c>
      <c r="L54" s="38">
        <v>243915276.5</v>
      </c>
      <c r="M54" s="9">
        <f>[1]Disbursement!AL875</f>
        <v>221958934</v>
      </c>
      <c r="N54" s="7">
        <f t="shared" si="2"/>
        <v>0.90998373363465823</v>
      </c>
      <c r="O54" s="1"/>
      <c r="P54" s="1"/>
    </row>
    <row r="55" spans="1:16" ht="25.8" hidden="1" thickBot="1">
      <c r="A55" s="1"/>
      <c r="B55" s="6" t="s">
        <v>23</v>
      </c>
      <c r="C55" s="40">
        <v>23196248</v>
      </c>
      <c r="D55" s="41">
        <f>[1]Disbursement!D948</f>
        <v>18899949</v>
      </c>
      <c r="E55" s="34">
        <f t="shared" si="3"/>
        <v>0.81478474449833438</v>
      </c>
      <c r="F55" s="35">
        <v>3424600</v>
      </c>
      <c r="G55" s="42">
        <f>[1]Disbursement!R948</f>
        <v>2256681</v>
      </c>
      <c r="H55" s="37">
        <f t="shared" si="4"/>
        <v>0.65896192256029906</v>
      </c>
      <c r="I55" s="38">
        <v>1214850</v>
      </c>
      <c r="J55" s="3">
        <f>[1]Disbursement!AJ948</f>
        <v>387339</v>
      </c>
      <c r="K55" s="37">
        <f t="shared" si="1"/>
        <v>0.31883689344363503</v>
      </c>
      <c r="L55" s="38">
        <v>27835698</v>
      </c>
      <c r="M55" s="9">
        <f>[1]Disbursement!AL948</f>
        <v>21543969</v>
      </c>
      <c r="N55" s="7">
        <f t="shared" si="2"/>
        <v>0.77396905944302175</v>
      </c>
      <c r="O55" s="1"/>
      <c r="P55" s="1"/>
    </row>
    <row r="56" spans="1:16" ht="25.8" hidden="1" thickBot="1">
      <c r="A56" s="1"/>
      <c r="B56" s="6" t="s">
        <v>24</v>
      </c>
      <c r="C56" s="40">
        <v>36251900</v>
      </c>
      <c r="D56" s="41">
        <f>[1]Disbursement!D1021</f>
        <v>23763327</v>
      </c>
      <c r="E56" s="34">
        <f t="shared" si="3"/>
        <v>0.65550569763239996</v>
      </c>
      <c r="F56" s="35">
        <v>9204523</v>
      </c>
      <c r="G56" s="42">
        <f>[1]Disbursement!R1021</f>
        <v>5569435</v>
      </c>
      <c r="H56" s="37">
        <f t="shared" si="4"/>
        <v>0.6050758958394693</v>
      </c>
      <c r="I56" s="38">
        <v>4211200</v>
      </c>
      <c r="J56" s="3">
        <f>[1]Disbursement!AJ1021</f>
        <v>339441</v>
      </c>
      <c r="K56" s="37">
        <f t="shared" si="1"/>
        <v>8.0604340805471131E-2</v>
      </c>
      <c r="L56" s="38">
        <v>49667623</v>
      </c>
      <c r="M56" s="9">
        <f>[1]Disbursement!AL1021</f>
        <v>29672203</v>
      </c>
      <c r="N56" s="7">
        <f t="shared" si="2"/>
        <v>0.59741540278664029</v>
      </c>
      <c r="O56" s="1"/>
      <c r="P56" s="1"/>
    </row>
    <row r="57" spans="1:16" ht="25.8" hidden="1" thickBot="1">
      <c r="A57" s="1"/>
      <c r="B57" s="6" t="s">
        <v>25</v>
      </c>
      <c r="C57" s="40">
        <v>15963649.349774571</v>
      </c>
      <c r="D57" s="41">
        <f>[1]Disbursement!D1094</f>
        <v>6232132</v>
      </c>
      <c r="E57" s="34">
        <f t="shared" si="3"/>
        <v>0.39039519494882957</v>
      </c>
      <c r="F57" s="35">
        <v>9598784.4701554216</v>
      </c>
      <c r="G57" s="42">
        <f>[1]Disbursement!R1094</f>
        <v>8629048.7699999996</v>
      </c>
      <c r="H57" s="37">
        <f t="shared" si="4"/>
        <v>0.89897307277077343</v>
      </c>
      <c r="I57" s="38">
        <v>5692800.1350585762</v>
      </c>
      <c r="J57" s="3">
        <f>[1]Disbursement!AJ1094</f>
        <v>1881522</v>
      </c>
      <c r="K57" s="37">
        <f t="shared" si="1"/>
        <v>0.33050905623979721</v>
      </c>
      <c r="L57" s="38">
        <v>31255234.178103574</v>
      </c>
      <c r="M57" s="9">
        <f>[1]Disbursement!AL1094</f>
        <v>16742702.77</v>
      </c>
      <c r="N57" s="7">
        <f t="shared" si="2"/>
        <v>0.5356767661567996</v>
      </c>
      <c r="O57" s="1"/>
      <c r="P57" s="1"/>
    </row>
    <row r="58" spans="1:16" ht="25.8" hidden="1" thickBot="1">
      <c r="A58" s="1"/>
      <c r="B58" s="6" t="s">
        <v>26</v>
      </c>
      <c r="C58" s="40">
        <v>19902693.5</v>
      </c>
      <c r="D58" s="41">
        <f>[1]Disbursement!D1167</f>
        <v>17947091</v>
      </c>
      <c r="E58" s="34">
        <f t="shared" si="3"/>
        <v>0.9017418170058239</v>
      </c>
      <c r="F58" s="35">
        <v>774720</v>
      </c>
      <c r="G58" s="42">
        <f>[1]Disbursement!R1167</f>
        <v>1579907</v>
      </c>
      <c r="H58" s="37">
        <f t="shared" si="4"/>
        <v>2.0393264663362247</v>
      </c>
      <c r="I58" s="38">
        <v>900726.5</v>
      </c>
      <c r="J58" s="3">
        <f>[1]Disbursement!AJ1167</f>
        <v>1724952</v>
      </c>
      <c r="K58" s="37">
        <f t="shared" si="1"/>
        <v>1.9150674483319854</v>
      </c>
      <c r="L58" s="38">
        <v>21578140</v>
      </c>
      <c r="M58" s="9">
        <f>[1]Disbursement!AL1167</f>
        <v>21251950</v>
      </c>
      <c r="N58" s="7">
        <f t="shared" si="2"/>
        <v>0.98488331246344685</v>
      </c>
      <c r="O58" s="1"/>
      <c r="P58" s="1"/>
    </row>
    <row r="59" spans="1:16" ht="25.8" hidden="1" thickBot="1">
      <c r="A59" s="1"/>
      <c r="B59" s="6" t="s">
        <v>27</v>
      </c>
      <c r="C59" s="40">
        <v>15532600</v>
      </c>
      <c r="D59" s="41">
        <f>[1]Disbursement!D1240</f>
        <v>6306491</v>
      </c>
      <c r="E59" s="34">
        <f t="shared" si="3"/>
        <v>0.40601644283635707</v>
      </c>
      <c r="F59" s="35">
        <v>3764400</v>
      </c>
      <c r="G59" s="42">
        <f>[1]Disbursement!R1240</f>
        <v>2354978</v>
      </c>
      <c r="H59" s="37">
        <f t="shared" si="4"/>
        <v>0.62559186058867278</v>
      </c>
      <c r="I59" s="38">
        <v>4046000</v>
      </c>
      <c r="J59" s="3">
        <f>[1]Disbursement!AJ1240</f>
        <v>612544</v>
      </c>
      <c r="K59" s="37">
        <f t="shared" si="1"/>
        <v>0.15139495798319327</v>
      </c>
      <c r="L59" s="38">
        <v>23343000</v>
      </c>
      <c r="M59" s="9">
        <f>[1]Disbursement!AL1240</f>
        <v>9274013</v>
      </c>
      <c r="N59" s="7">
        <f t="shared" si="2"/>
        <v>0.39729310714132715</v>
      </c>
      <c r="O59" s="1"/>
      <c r="P59" s="1"/>
    </row>
    <row r="60" spans="1:16" ht="25.8" hidden="1" thickBot="1">
      <c r="A60" s="1"/>
      <c r="B60" s="6" t="s">
        <v>28</v>
      </c>
      <c r="C60" s="43">
        <v>3535550</v>
      </c>
      <c r="D60" s="44">
        <f>[1]Disbursement!D1313</f>
        <v>2300221</v>
      </c>
      <c r="E60" s="34">
        <f t="shared" si="3"/>
        <v>0.65059778535164259</v>
      </c>
      <c r="F60" s="35">
        <v>2616750</v>
      </c>
      <c r="G60" s="45">
        <f>[1]Disbursement!R1313</f>
        <v>2376607</v>
      </c>
      <c r="H60" s="37">
        <f t="shared" si="4"/>
        <v>0.90822852775389318</v>
      </c>
      <c r="I60" s="38">
        <v>820911</v>
      </c>
      <c r="J60" s="5">
        <f>[1]Disbursement!AJ1313</f>
        <v>341451</v>
      </c>
      <c r="K60" s="37">
        <f t="shared" si="1"/>
        <v>0.4159415576109956</v>
      </c>
      <c r="L60" s="38">
        <v>6973211</v>
      </c>
      <c r="M60" s="8">
        <f>[1]Disbursement!AL1313</f>
        <v>5018279</v>
      </c>
      <c r="N60" s="7">
        <f t="shared" si="2"/>
        <v>0.71965110477798533</v>
      </c>
      <c r="O60" s="1"/>
      <c r="P60" s="1"/>
    </row>
    <row r="61" spans="1:16" s="12" customFormat="1" ht="25.8" hidden="1" thickBot="1">
      <c r="B61" s="6" t="s">
        <v>29</v>
      </c>
      <c r="C61" s="40">
        <v>55578533</v>
      </c>
      <c r="D61" s="40">
        <f>[1]Disbursement!D1386</f>
        <v>41206477.827604949</v>
      </c>
      <c r="E61" s="40">
        <f t="shared" si="3"/>
        <v>0.74140995818664279</v>
      </c>
      <c r="F61" s="35">
        <v>9688347.5</v>
      </c>
      <c r="G61" s="46">
        <f>'[2]ACP Disbursement'!$S$69</f>
        <v>18821409.443118967</v>
      </c>
      <c r="H61" s="47">
        <f t="shared" si="4"/>
        <v>1.9426852146993041</v>
      </c>
      <c r="I61" s="38">
        <v>19473025.5</v>
      </c>
      <c r="J61" s="14">
        <v>14322442.6912024</v>
      </c>
      <c r="K61" s="47">
        <f t="shared" si="1"/>
        <v>0.73550166568633113</v>
      </c>
      <c r="L61" s="38">
        <v>84739906</v>
      </c>
      <c r="M61" s="15">
        <f>'[2]ACP Disbursement'!$AN$69</f>
        <v>74350329.961926311</v>
      </c>
      <c r="N61" s="13">
        <f t="shared" si="2"/>
        <v>0.8773945295847545</v>
      </c>
    </row>
    <row r="62" spans="1:16" ht="25.8" hidden="1" thickBot="1">
      <c r="A62" s="1"/>
      <c r="B62" s="6" t="s">
        <v>30</v>
      </c>
      <c r="C62" s="48">
        <v>13504350</v>
      </c>
      <c r="D62" s="49">
        <f>[1]Disbursement!D1459</f>
        <v>6994533</v>
      </c>
      <c r="E62" s="34">
        <f t="shared" si="3"/>
        <v>0.51794666163125214</v>
      </c>
      <c r="F62" s="35">
        <v>3397300</v>
      </c>
      <c r="G62" s="50">
        <f>[1]Disbursement!R1459</f>
        <v>2053249</v>
      </c>
      <c r="H62" s="37">
        <f t="shared" si="4"/>
        <v>0.60437671091749334</v>
      </c>
      <c r="I62" s="38">
        <v>2144300</v>
      </c>
      <c r="J62" s="10">
        <f>[1]Disbursement!AJ1459</f>
        <v>728107.2</v>
      </c>
      <c r="K62" s="37">
        <f t="shared" si="1"/>
        <v>0.33955472648416729</v>
      </c>
      <c r="L62" s="38">
        <v>19045950</v>
      </c>
      <c r="M62" s="16">
        <f>[1]Disbursement!AL1459</f>
        <v>9775889.1999999993</v>
      </c>
      <c r="N62" s="7">
        <f t="shared" si="2"/>
        <v>0.51327915908631494</v>
      </c>
      <c r="O62" s="1"/>
      <c r="P62" s="1"/>
    </row>
    <row r="63" spans="1:16" ht="25.8" hidden="1" thickBot="1">
      <c r="A63" s="1"/>
      <c r="B63" s="6" t="s">
        <v>31</v>
      </c>
      <c r="C63" s="40">
        <v>58504885</v>
      </c>
      <c r="D63" s="41">
        <f>[1]Disbursement!D1532</f>
        <v>21949072</v>
      </c>
      <c r="E63" s="34">
        <f t="shared" si="3"/>
        <v>0.37516648396112562</v>
      </c>
      <c r="F63" s="35">
        <v>6853562</v>
      </c>
      <c r="G63" s="42">
        <f>[1]Disbursement!R1532</f>
        <v>8274470</v>
      </c>
      <c r="H63" s="37">
        <f t="shared" si="4"/>
        <v>1.2073240163290271</v>
      </c>
      <c r="I63" s="38">
        <v>6222259.5</v>
      </c>
      <c r="J63" s="3">
        <f>[1]Disbursement!AJ1532</f>
        <v>1478202</v>
      </c>
      <c r="K63" s="37">
        <f t="shared" si="1"/>
        <v>0.23756675529202856</v>
      </c>
      <c r="L63" s="38">
        <v>71580706.5</v>
      </c>
      <c r="M63" s="9">
        <f>[1]Disbursement!AL1532</f>
        <v>31701744</v>
      </c>
      <c r="N63" s="7">
        <f t="shared" si="2"/>
        <v>0.44288112747252639</v>
      </c>
      <c r="O63" s="1"/>
      <c r="P63" s="1"/>
    </row>
    <row r="64" spans="1:16" ht="25.2" hidden="1">
      <c r="A64" s="1"/>
      <c r="B64" s="17" t="s">
        <v>32</v>
      </c>
      <c r="C64" s="43">
        <v>30704396</v>
      </c>
      <c r="D64" s="44">
        <f>[1]Disbursement!D1605</f>
        <v>21218434</v>
      </c>
      <c r="E64" s="51">
        <f t="shared" si="3"/>
        <v>0.69105524824523501</v>
      </c>
      <c r="F64" s="52">
        <v>3381000.5</v>
      </c>
      <c r="G64" s="45">
        <f>[1]Disbursement!R1605</f>
        <v>1923624</v>
      </c>
      <c r="H64" s="53">
        <f t="shared" si="4"/>
        <v>0.56895111373097995</v>
      </c>
      <c r="I64" s="54">
        <v>12275199</v>
      </c>
      <c r="J64" s="5">
        <f>[1]Disbursement!AJ1605</f>
        <v>432196.08</v>
      </c>
      <c r="K64" s="53">
        <f t="shared" si="1"/>
        <v>3.5208885819284885E-2</v>
      </c>
      <c r="L64" s="54">
        <v>46360595.5</v>
      </c>
      <c r="M64" s="8">
        <f>[1]Disbursement!AL1605</f>
        <v>23574254.079999998</v>
      </c>
      <c r="N64" s="18">
        <f t="shared" si="2"/>
        <v>0.50849765465156715</v>
      </c>
      <c r="O64" s="1"/>
      <c r="P64" s="1"/>
    </row>
    <row r="65" spans="1:16" ht="18" hidden="1">
      <c r="A65" s="1"/>
      <c r="B65" s="19" t="s">
        <v>33</v>
      </c>
      <c r="C65" s="40">
        <f>SUM(C43:C64)</f>
        <v>654188149.75271964</v>
      </c>
      <c r="D65" s="40">
        <f>SUM(D43:D64)</f>
        <v>411367709.2770949</v>
      </c>
      <c r="E65" s="55">
        <f t="shared" si="3"/>
        <v>0.62882170738279219</v>
      </c>
      <c r="F65" s="40">
        <f>SUM(F43:F64)</f>
        <v>214816890.03315541</v>
      </c>
      <c r="G65" s="40">
        <f>SUM(G43:G64)</f>
        <v>299957107.57729822</v>
      </c>
      <c r="H65" s="56">
        <f t="shared" si="4"/>
        <v>1.3963385631874758</v>
      </c>
      <c r="I65" s="40">
        <f>SUM(I43:I64)</f>
        <v>191289677.80730858</v>
      </c>
      <c r="J65" s="40">
        <f>SUM(J43:J64)</f>
        <v>87088146.578202397</v>
      </c>
      <c r="K65" s="56">
        <f t="shared" si="1"/>
        <v>0.45526840536544116</v>
      </c>
      <c r="L65" s="40">
        <f>SUM(L43:L64)</f>
        <v>1060294717.8162986</v>
      </c>
      <c r="M65" s="11">
        <f>SUM(M43:M64)</f>
        <v>798406976.54559565</v>
      </c>
      <c r="N65" s="20">
        <f t="shared" si="2"/>
        <v>0.75300476662746485</v>
      </c>
      <c r="O65" s="1"/>
      <c r="P65" s="1"/>
    </row>
    <row r="66" spans="1:16" s="25" customFormat="1" ht="25.2" hidden="1">
      <c r="A66" s="21"/>
      <c r="B66" s="21"/>
      <c r="D66" s="57"/>
      <c r="E66" s="58"/>
      <c r="F66" s="58"/>
      <c r="G66" s="58"/>
      <c r="H66" s="59"/>
      <c r="I66" s="60"/>
      <c r="J66" s="58"/>
      <c r="K66" s="61"/>
      <c r="L66" s="62"/>
      <c r="M66" s="22"/>
      <c r="N66" s="23"/>
      <c r="O66" s="24"/>
      <c r="P66" s="22"/>
    </row>
    <row r="67" spans="1:16" s="26" customFormat="1" ht="18" hidden="1">
      <c r="A67" s="21"/>
      <c r="B67" s="21"/>
      <c r="C67" s="25"/>
      <c r="D67" s="57"/>
      <c r="E67" s="58"/>
      <c r="F67" s="58"/>
      <c r="G67" s="58"/>
      <c r="H67" s="58"/>
      <c r="I67" s="58"/>
      <c r="J67" s="58"/>
      <c r="K67" s="58"/>
      <c r="L67" s="58"/>
      <c r="M67" s="22"/>
      <c r="N67" s="22"/>
      <c r="O67" s="22"/>
      <c r="P67" s="22"/>
    </row>
    <row r="68" spans="1:16" hidden="1">
      <c r="A68" s="1"/>
      <c r="B68" s="1"/>
      <c r="M68" s="1"/>
      <c r="N68" s="12"/>
      <c r="O68" s="1"/>
      <c r="P68" s="1"/>
    </row>
    <row r="69" spans="1:16" hidden="1"/>
    <row r="70" spans="1:16" hidden="1"/>
    <row r="71" spans="1:16" hidden="1"/>
    <row r="72" spans="1:16" hidden="1"/>
    <row r="73" spans="1:16" hidden="1"/>
    <row r="74" spans="1:16" hidden="1"/>
    <row r="75" spans="1:16" hidden="1"/>
    <row r="76" spans="1:16" hidden="1"/>
    <row r="77" spans="1:16" hidden="1"/>
    <row r="78" spans="1:16" hidden="1"/>
    <row r="79" spans="1:16" hidden="1"/>
    <row r="80" spans="1:16" hidden="1"/>
    <row r="81" spans="8:10" hidden="1"/>
    <row r="82" spans="8:10" hidden="1"/>
    <row r="83" spans="8:10" ht="15" hidden="1" thickBot="1"/>
    <row r="84" spans="8:10" ht="18" hidden="1">
      <c r="H84" s="31">
        <f>I84/10000</f>
        <v>533.79079999999999</v>
      </c>
      <c r="I84" s="39">
        <v>5337908</v>
      </c>
      <c r="J84" s="4">
        <f>K84</f>
        <v>0</v>
      </c>
    </row>
    <row r="85" spans="8:10" ht="18" hidden="1">
      <c r="H85" s="31">
        <f t="shared" ref="H85:H105" si="5">I85/10000</f>
        <v>2240.5802749999998</v>
      </c>
      <c r="I85" s="3">
        <v>22405802.75</v>
      </c>
    </row>
    <row r="86" spans="8:10" ht="18" hidden="1">
      <c r="H86" s="31">
        <f t="shared" si="5"/>
        <v>4383.2155000000002</v>
      </c>
      <c r="I86" s="3">
        <v>43832155</v>
      </c>
    </row>
    <row r="87" spans="8:10" ht="18" hidden="1">
      <c r="H87" s="31">
        <f t="shared" si="5"/>
        <v>2062.6615539999998</v>
      </c>
      <c r="I87" s="3">
        <v>20626615.539999999</v>
      </c>
    </row>
    <row r="88" spans="8:10" ht="18" hidden="1">
      <c r="H88" s="31">
        <f t="shared" si="5"/>
        <v>2267.89455</v>
      </c>
      <c r="I88" s="3">
        <v>22678945.5</v>
      </c>
    </row>
    <row r="89" spans="8:10" ht="18" hidden="1">
      <c r="H89" s="31">
        <f t="shared" si="5"/>
        <v>1685.5590999999999</v>
      </c>
      <c r="I89" s="3">
        <v>16855591</v>
      </c>
    </row>
    <row r="90" spans="8:10" ht="18" hidden="1">
      <c r="H90" s="31">
        <f t="shared" si="5"/>
        <v>212.71119999999999</v>
      </c>
      <c r="I90" s="3">
        <v>2127112</v>
      </c>
    </row>
    <row r="91" spans="8:10" ht="18" hidden="1">
      <c r="H91" s="31">
        <f t="shared" si="5"/>
        <v>40.289499999999997</v>
      </c>
      <c r="I91" s="3">
        <v>402895</v>
      </c>
    </row>
    <row r="92" spans="8:10" ht="18" hidden="1">
      <c r="H92" s="31">
        <f t="shared" si="5"/>
        <v>566.53760490000002</v>
      </c>
      <c r="I92" s="3">
        <v>5665376.0490000006</v>
      </c>
    </row>
    <row r="93" spans="8:10" ht="18" hidden="1">
      <c r="H93" s="31">
        <f t="shared" si="5"/>
        <v>1497.6487113000001</v>
      </c>
      <c r="I93" s="3">
        <v>14976487.113</v>
      </c>
    </row>
    <row r="94" spans="8:10" ht="18" hidden="1">
      <c r="H94" s="31">
        <f t="shared" si="5"/>
        <v>182.50965650000001</v>
      </c>
      <c r="I94" s="3">
        <v>1825096.5649999999</v>
      </c>
    </row>
    <row r="95" spans="8:10" ht="18" hidden="1">
      <c r="H95" s="31">
        <f t="shared" si="5"/>
        <v>1925.0129999999999</v>
      </c>
      <c r="I95" s="3">
        <v>19250130</v>
      </c>
    </row>
    <row r="96" spans="8:10" ht="18" hidden="1">
      <c r="H96" s="31">
        <f t="shared" si="5"/>
        <v>38.733899999999998</v>
      </c>
      <c r="I96" s="3">
        <v>387339</v>
      </c>
    </row>
    <row r="97" spans="3:21" ht="18" hidden="1">
      <c r="H97" s="31">
        <f t="shared" si="5"/>
        <v>33.944099999999999</v>
      </c>
      <c r="I97" s="3">
        <v>339441</v>
      </c>
    </row>
    <row r="98" spans="3:21" ht="18" hidden="1">
      <c r="H98" s="31">
        <f t="shared" si="5"/>
        <v>188.15219999999999</v>
      </c>
      <c r="I98" s="3">
        <v>1881522</v>
      </c>
    </row>
    <row r="99" spans="3:21" ht="18" hidden="1">
      <c r="H99" s="31">
        <f t="shared" si="5"/>
        <v>172.49520000000001</v>
      </c>
      <c r="I99" s="3">
        <v>1724952</v>
      </c>
    </row>
    <row r="100" spans="3:21" ht="18" hidden="1">
      <c r="H100" s="31">
        <f t="shared" si="5"/>
        <v>61.254399999999997</v>
      </c>
      <c r="I100" s="3">
        <v>612544</v>
      </c>
    </row>
    <row r="101" spans="3:21" ht="18" hidden="1">
      <c r="H101" s="31">
        <f t="shared" si="5"/>
        <v>34.145099999999999</v>
      </c>
      <c r="I101" s="5">
        <v>341451</v>
      </c>
    </row>
    <row r="102" spans="3:21" ht="17.399999999999999" hidden="1">
      <c r="H102" s="31">
        <f t="shared" si="5"/>
        <v>1555.12339512024</v>
      </c>
      <c r="I102" s="63">
        <v>15551233.9512024</v>
      </c>
    </row>
    <row r="103" spans="3:21" ht="18" hidden="1">
      <c r="H103" s="31">
        <f t="shared" si="5"/>
        <v>72.810719999999989</v>
      </c>
      <c r="I103" s="10">
        <v>728107.2</v>
      </c>
    </row>
    <row r="104" spans="3:21" ht="18" hidden="1">
      <c r="H104" s="31">
        <f t="shared" si="5"/>
        <v>147.8202</v>
      </c>
      <c r="I104" s="3">
        <v>1478202</v>
      </c>
    </row>
    <row r="105" spans="3:21" ht="31.2" hidden="1" customHeight="1">
      <c r="H105" s="31">
        <f t="shared" si="5"/>
        <v>43.219608000000001</v>
      </c>
      <c r="I105" s="5">
        <v>432196.08</v>
      </c>
    </row>
    <row r="106" spans="3:21" hidden="1"/>
    <row r="107" spans="3:21" hidden="1"/>
    <row r="108" spans="3:21" hidden="1"/>
    <row r="109" spans="3:21" hidden="1">
      <c r="C109" s="25"/>
      <c r="D109" s="25"/>
      <c r="E109" s="64"/>
      <c r="F109" s="25"/>
      <c r="G109" s="25"/>
      <c r="H109" s="64"/>
      <c r="I109" s="25"/>
      <c r="J109" s="25"/>
      <c r="K109" s="64"/>
      <c r="L109" s="25"/>
      <c r="M109" s="26"/>
      <c r="N109" s="65"/>
      <c r="O109" s="26"/>
      <c r="P109" s="26"/>
      <c r="Q109" s="26"/>
      <c r="R109" s="26"/>
      <c r="S109" s="26"/>
      <c r="T109" s="26"/>
      <c r="U109" s="26"/>
    </row>
    <row r="110" spans="3:21" hidden="1">
      <c r="C110" s="25"/>
      <c r="D110" s="25"/>
      <c r="E110" s="64"/>
      <c r="F110" s="25"/>
      <c r="G110" s="25"/>
      <c r="H110" s="64"/>
      <c r="I110" s="25"/>
      <c r="J110" s="25"/>
      <c r="K110" s="64"/>
      <c r="L110" s="25"/>
      <c r="M110" s="26"/>
      <c r="N110" s="65"/>
      <c r="O110" s="26"/>
      <c r="P110" s="26"/>
      <c r="Q110" s="26"/>
      <c r="R110" s="26"/>
      <c r="S110" s="26"/>
      <c r="T110" s="26"/>
      <c r="U110" s="26"/>
    </row>
    <row r="111" spans="3:21" ht="15.6" hidden="1">
      <c r="C111" s="25"/>
      <c r="D111" s="66"/>
      <c r="E111" s="67"/>
      <c r="F111" s="68"/>
      <c r="G111" s="68"/>
      <c r="H111" s="64"/>
      <c r="I111" s="25"/>
      <c r="J111" s="25"/>
      <c r="K111" s="68"/>
      <c r="L111" s="69"/>
      <c r="M111" s="26"/>
      <c r="N111" s="65"/>
      <c r="O111" s="26"/>
      <c r="P111" s="26"/>
      <c r="Q111" s="26"/>
      <c r="R111" s="26"/>
      <c r="S111" s="26"/>
      <c r="T111" s="26"/>
      <c r="U111" s="26"/>
    </row>
    <row r="112" spans="3:21" ht="15.6" hidden="1">
      <c r="C112" s="25"/>
      <c r="D112" s="66"/>
      <c r="E112" s="67"/>
      <c r="F112" s="68"/>
      <c r="G112" s="68"/>
      <c r="H112" s="64"/>
      <c r="I112" s="25"/>
      <c r="J112" s="25"/>
      <c r="K112" s="68"/>
      <c r="L112" s="69"/>
      <c r="M112" s="26"/>
      <c r="N112" s="65"/>
      <c r="O112" s="70"/>
      <c r="P112" s="26"/>
      <c r="Q112" s="26"/>
      <c r="R112" s="26"/>
      <c r="S112" s="26"/>
      <c r="T112" s="26"/>
      <c r="U112" s="26"/>
    </row>
    <row r="113" spans="3:21" ht="15.6" hidden="1">
      <c r="C113" s="25"/>
      <c r="D113" s="66"/>
      <c r="E113" s="67"/>
      <c r="F113" s="68"/>
      <c r="G113" s="68"/>
      <c r="H113" s="64"/>
      <c r="I113" s="25"/>
      <c r="J113" s="25"/>
      <c r="K113" s="68"/>
      <c r="L113" s="69"/>
      <c r="M113" s="26"/>
      <c r="N113" s="65"/>
      <c r="O113" s="70"/>
      <c r="P113" s="26"/>
      <c r="Q113" s="26"/>
      <c r="R113" s="26"/>
      <c r="S113" s="26"/>
      <c r="T113" s="26"/>
      <c r="U113" s="26"/>
    </row>
    <row r="114" spans="3:21" ht="15.6" hidden="1">
      <c r="C114" s="25"/>
      <c r="D114" s="66"/>
      <c r="E114" s="67"/>
      <c r="F114" s="68"/>
      <c r="G114" s="68"/>
      <c r="H114" s="64"/>
      <c r="I114" s="25"/>
      <c r="J114" s="25"/>
      <c r="K114" s="68"/>
      <c r="L114" s="69"/>
      <c r="M114" s="26"/>
      <c r="N114" s="65"/>
      <c r="O114" s="70"/>
      <c r="P114" s="26"/>
      <c r="Q114" s="26"/>
      <c r="R114" s="26"/>
      <c r="S114" s="26"/>
      <c r="T114" s="26"/>
      <c r="U114" s="26"/>
    </row>
    <row r="115" spans="3:21" ht="15.6" hidden="1">
      <c r="C115" s="25"/>
      <c r="D115" s="66"/>
      <c r="E115" s="67"/>
      <c r="F115" s="68"/>
      <c r="G115" s="68"/>
      <c r="H115" s="64"/>
      <c r="I115" s="25"/>
      <c r="J115" s="25"/>
      <c r="K115" s="68"/>
      <c r="L115" s="69"/>
      <c r="M115" s="26"/>
      <c r="N115" s="65"/>
      <c r="O115" s="70"/>
      <c r="P115" s="26"/>
      <c r="Q115" s="26"/>
      <c r="R115" s="26"/>
      <c r="S115" s="26"/>
      <c r="T115" s="26"/>
      <c r="U115" s="26"/>
    </row>
    <row r="116" spans="3:21" ht="15.6" hidden="1">
      <c r="C116" s="25"/>
      <c r="D116" s="66"/>
      <c r="E116" s="67"/>
      <c r="F116" s="68"/>
      <c r="G116" s="68"/>
      <c r="H116" s="64"/>
      <c r="I116" s="25"/>
      <c r="J116" s="25"/>
      <c r="K116" s="68"/>
      <c r="L116" s="69"/>
      <c r="M116" s="26"/>
      <c r="N116" s="65"/>
      <c r="O116" s="70"/>
      <c r="P116" s="26"/>
      <c r="Q116" s="26"/>
      <c r="R116" s="26"/>
      <c r="S116" s="26"/>
      <c r="T116" s="26"/>
      <c r="U116" s="26"/>
    </row>
    <row r="117" spans="3:21" ht="15.6" hidden="1">
      <c r="C117" s="25"/>
      <c r="D117" s="66"/>
      <c r="E117" s="67"/>
      <c r="F117" s="68"/>
      <c r="G117" s="68"/>
      <c r="H117" s="64"/>
      <c r="I117" s="25"/>
      <c r="J117" s="25"/>
      <c r="K117" s="68"/>
      <c r="L117" s="69"/>
      <c r="M117" s="26"/>
      <c r="N117" s="65"/>
      <c r="O117" s="70"/>
      <c r="P117" s="26"/>
      <c r="Q117" s="26"/>
      <c r="R117" s="26"/>
      <c r="S117" s="26"/>
      <c r="T117" s="26"/>
      <c r="U117" s="26"/>
    </row>
    <row r="118" spans="3:21" ht="15.6" hidden="1">
      <c r="C118" s="25"/>
      <c r="D118" s="66"/>
      <c r="E118" s="67"/>
      <c r="F118" s="68"/>
      <c r="G118" s="68"/>
      <c r="H118" s="64"/>
      <c r="I118" s="25"/>
      <c r="J118" s="25"/>
      <c r="K118" s="68"/>
      <c r="L118" s="69"/>
      <c r="M118" s="26"/>
      <c r="N118" s="65"/>
      <c r="O118" s="70"/>
      <c r="P118" s="26"/>
      <c r="Q118" s="26"/>
      <c r="R118" s="26"/>
      <c r="S118" s="26"/>
      <c r="T118" s="26"/>
      <c r="U118" s="26"/>
    </row>
    <row r="119" spans="3:21" ht="15.6" hidden="1">
      <c r="C119" s="25"/>
      <c r="D119" s="66"/>
      <c r="E119" s="67"/>
      <c r="F119" s="68"/>
      <c r="G119" s="68"/>
      <c r="H119" s="64"/>
      <c r="I119" s="25"/>
      <c r="J119" s="25"/>
      <c r="K119" s="68"/>
      <c r="L119" s="69"/>
      <c r="M119" s="26"/>
      <c r="N119" s="65"/>
      <c r="O119" s="70"/>
      <c r="P119" s="26"/>
      <c r="Q119" s="26"/>
      <c r="R119" s="26"/>
      <c r="S119" s="26"/>
      <c r="T119" s="26"/>
      <c r="U119" s="26"/>
    </row>
    <row r="120" spans="3:21" ht="15.6" hidden="1">
      <c r="C120" s="25"/>
      <c r="D120" s="66"/>
      <c r="E120" s="67"/>
      <c r="F120" s="68"/>
      <c r="G120" s="68"/>
      <c r="H120" s="64"/>
      <c r="I120" s="25"/>
      <c r="J120" s="25"/>
      <c r="K120" s="68"/>
      <c r="L120" s="69"/>
      <c r="M120" s="26"/>
      <c r="N120" s="65"/>
      <c r="O120" s="70"/>
      <c r="P120" s="26"/>
      <c r="Q120" s="26"/>
      <c r="R120" s="26"/>
      <c r="S120" s="26"/>
      <c r="T120" s="26"/>
      <c r="U120" s="26"/>
    </row>
    <row r="121" spans="3:21" ht="15.6" hidden="1">
      <c r="C121" s="25"/>
      <c r="D121" s="66"/>
      <c r="E121" s="67"/>
      <c r="F121" s="68"/>
      <c r="G121" s="68"/>
      <c r="H121" s="64"/>
      <c r="I121" s="25"/>
      <c r="J121" s="25"/>
      <c r="K121" s="68"/>
      <c r="L121" s="69"/>
      <c r="M121" s="26"/>
      <c r="N121" s="65"/>
      <c r="O121" s="70"/>
      <c r="P121" s="26"/>
      <c r="Q121" s="26"/>
      <c r="R121" s="26"/>
      <c r="S121" s="26"/>
      <c r="T121" s="26"/>
      <c r="U121" s="26"/>
    </row>
    <row r="122" spans="3:21" ht="15.6" hidden="1">
      <c r="C122" s="25"/>
      <c r="D122" s="66"/>
      <c r="E122" s="67"/>
      <c r="F122" s="68"/>
      <c r="G122" s="68"/>
      <c r="H122" s="64"/>
      <c r="I122" s="25"/>
      <c r="J122" s="25"/>
      <c r="K122" s="68"/>
      <c r="L122" s="69"/>
      <c r="M122" s="26"/>
      <c r="N122" s="65"/>
      <c r="O122" s="70"/>
      <c r="P122" s="26"/>
      <c r="Q122" s="26"/>
      <c r="R122" s="26"/>
      <c r="S122" s="26"/>
      <c r="T122" s="26"/>
      <c r="U122" s="26"/>
    </row>
    <row r="123" spans="3:21" ht="15.6" hidden="1">
      <c r="C123" s="25"/>
      <c r="D123" s="66"/>
      <c r="E123" s="67"/>
      <c r="F123" s="68"/>
      <c r="G123" s="68"/>
      <c r="H123" s="64"/>
      <c r="I123" s="25"/>
      <c r="J123" s="25"/>
      <c r="K123" s="68"/>
      <c r="L123" s="69"/>
      <c r="M123" s="26"/>
      <c r="N123" s="65"/>
      <c r="O123" s="70"/>
      <c r="P123" s="26"/>
      <c r="Q123" s="26"/>
      <c r="R123" s="26"/>
      <c r="S123" s="26"/>
      <c r="T123" s="26"/>
      <c r="U123" s="26"/>
    </row>
    <row r="124" spans="3:21" hidden="1">
      <c r="C124" s="25"/>
      <c r="D124" s="25"/>
      <c r="E124" s="64"/>
      <c r="F124" s="25"/>
      <c r="G124" s="25"/>
      <c r="H124" s="64"/>
      <c r="I124" s="25"/>
      <c r="J124" s="25"/>
      <c r="K124" s="64"/>
      <c r="L124" s="25"/>
      <c r="M124" s="26"/>
      <c r="N124" s="65"/>
      <c r="O124" s="26"/>
      <c r="P124" s="26"/>
      <c r="Q124" s="26"/>
      <c r="R124" s="26"/>
      <c r="S124" s="26"/>
      <c r="T124" s="26"/>
      <c r="U124" s="26"/>
    </row>
    <row r="125" spans="3:21" hidden="1">
      <c r="C125" s="25"/>
      <c r="D125" s="25">
        <v>24588934.393259998</v>
      </c>
      <c r="E125" s="64"/>
      <c r="F125" s="25"/>
      <c r="G125" s="25">
        <v>24218221.310206503</v>
      </c>
      <c r="H125" s="64"/>
      <c r="I125" s="25"/>
      <c r="J125" s="25">
        <v>4194333.3670116998</v>
      </c>
      <c r="K125" s="64"/>
      <c r="L125" s="25"/>
      <c r="M125" s="26"/>
      <c r="N125" s="65"/>
      <c r="O125" s="26"/>
      <c r="P125" s="26"/>
      <c r="Q125" s="26"/>
      <c r="R125" s="26"/>
      <c r="S125" s="26"/>
      <c r="T125" s="26"/>
      <c r="U125" s="26"/>
    </row>
    <row r="126" spans="3:21" hidden="1">
      <c r="C126" s="25"/>
      <c r="D126" s="25">
        <v>18477105</v>
      </c>
      <c r="E126" s="64"/>
      <c r="F126" s="25"/>
      <c r="G126" s="25">
        <v>1909560</v>
      </c>
      <c r="H126" s="64"/>
      <c r="I126" s="25"/>
      <c r="J126" s="25">
        <v>3613565</v>
      </c>
      <c r="K126" s="64"/>
      <c r="L126" s="25"/>
      <c r="M126" s="26"/>
      <c r="N126" s="65"/>
      <c r="O126" s="26"/>
      <c r="P126" s="26"/>
      <c r="Q126" s="26"/>
      <c r="R126" s="26"/>
      <c r="S126" s="26"/>
      <c r="T126" s="26"/>
      <c r="U126" s="26"/>
    </row>
    <row r="127" spans="3:21" hidden="1">
      <c r="C127" s="25"/>
      <c r="D127" s="25">
        <v>29281455.600000001</v>
      </c>
      <c r="E127" s="64"/>
      <c r="F127" s="25"/>
      <c r="G127" s="25">
        <v>5252346.96</v>
      </c>
      <c r="H127" s="64"/>
      <c r="I127" s="25"/>
      <c r="J127" s="25">
        <v>11648146.720000001</v>
      </c>
      <c r="K127" s="64"/>
      <c r="L127" s="25"/>
      <c r="M127" s="26"/>
      <c r="N127" s="65"/>
      <c r="O127" s="26"/>
      <c r="P127" s="26"/>
      <c r="Q127" s="26"/>
      <c r="R127" s="26"/>
      <c r="S127" s="26"/>
      <c r="T127" s="26"/>
      <c r="U127" s="26"/>
    </row>
    <row r="128" spans="3:21" hidden="1">
      <c r="C128" s="25"/>
      <c r="D128" s="25">
        <v>18979046.239999998</v>
      </c>
      <c r="E128" s="64"/>
      <c r="F128" s="25"/>
      <c r="G128" s="25">
        <v>2114917.35</v>
      </c>
      <c r="H128" s="64"/>
      <c r="I128" s="25"/>
      <c r="J128" s="25">
        <v>2106917.0499999998</v>
      </c>
      <c r="K128" s="64"/>
      <c r="L128" s="25"/>
      <c r="M128" s="26"/>
      <c r="N128" s="65"/>
      <c r="O128" s="26"/>
      <c r="P128" s="26"/>
      <c r="Q128" s="26"/>
      <c r="R128" s="26"/>
      <c r="S128" s="26"/>
      <c r="T128" s="26"/>
      <c r="U128" s="26"/>
    </row>
    <row r="129" spans="3:21" hidden="1">
      <c r="C129" s="25"/>
      <c r="D129" s="25">
        <v>10274384</v>
      </c>
      <c r="E129" s="64"/>
      <c r="F129" s="25"/>
      <c r="G129" s="25">
        <v>5703658</v>
      </c>
      <c r="H129" s="64"/>
      <c r="I129" s="25"/>
      <c r="J129" s="25">
        <v>316503</v>
      </c>
      <c r="K129" s="64"/>
      <c r="L129" s="25"/>
      <c r="M129" s="26"/>
      <c r="N129" s="65"/>
      <c r="O129" s="26"/>
      <c r="P129" s="26"/>
      <c r="Q129" s="26"/>
      <c r="R129" s="26"/>
      <c r="S129" s="26"/>
      <c r="T129" s="26"/>
      <c r="U129" s="26"/>
    </row>
    <row r="130" spans="3:21" hidden="1">
      <c r="C130" s="25"/>
      <c r="D130" s="25">
        <v>14891892</v>
      </c>
      <c r="E130" s="64"/>
      <c r="F130" s="25"/>
      <c r="G130" s="25">
        <v>2827189</v>
      </c>
      <c r="H130" s="64"/>
      <c r="I130" s="25"/>
      <c r="J130" s="25">
        <v>1358439</v>
      </c>
      <c r="K130" s="64"/>
      <c r="L130" s="25"/>
      <c r="M130" s="26"/>
      <c r="N130" s="65"/>
      <c r="O130" s="26"/>
      <c r="P130" s="26"/>
      <c r="Q130" s="26"/>
      <c r="R130" s="26"/>
      <c r="S130" s="26"/>
      <c r="T130" s="26"/>
      <c r="U130" s="26"/>
    </row>
    <row r="131" spans="3:21" hidden="1">
      <c r="C131" s="25"/>
      <c r="D131" s="25">
        <v>19417184</v>
      </c>
      <c r="E131" s="64"/>
      <c r="F131" s="25"/>
      <c r="G131" s="25">
        <v>1795970</v>
      </c>
      <c r="H131" s="64"/>
      <c r="I131" s="25"/>
      <c r="J131" s="25">
        <v>542316</v>
      </c>
      <c r="K131" s="64"/>
      <c r="L131" s="25"/>
      <c r="M131" s="26"/>
      <c r="N131" s="65"/>
      <c r="O131" s="26"/>
      <c r="P131" s="26"/>
      <c r="Q131" s="26"/>
      <c r="R131" s="26"/>
      <c r="S131" s="26"/>
      <c r="T131" s="26"/>
      <c r="U131" s="26"/>
    </row>
    <row r="132" spans="3:21" hidden="1">
      <c r="D132" s="4">
        <v>14289064.939999999</v>
      </c>
      <c r="G132" s="4">
        <v>2605847</v>
      </c>
      <c r="J132" s="4">
        <v>1219269.8900000001</v>
      </c>
    </row>
    <row r="133" spans="3:21" hidden="1">
      <c r="D133" s="4">
        <v>27221035.260389999</v>
      </c>
      <c r="G133" s="4">
        <v>11065543.280790001</v>
      </c>
      <c r="J133" s="4">
        <v>1760381.7116999999</v>
      </c>
    </row>
    <row r="134" spans="3:21" hidden="1">
      <c r="D134" s="4">
        <v>19454089.668450002</v>
      </c>
      <c r="G134" s="4">
        <v>19915212.363706</v>
      </c>
      <c r="J134" s="4">
        <v>4117396.8191400003</v>
      </c>
    </row>
    <row r="135" spans="3:21" hidden="1">
      <c r="D135" s="4">
        <v>12402089.714909999</v>
      </c>
      <c r="G135" s="4">
        <v>4841602.47597</v>
      </c>
      <c r="J135" s="4">
        <v>2625705.3681000001</v>
      </c>
    </row>
    <row r="136" spans="3:21" hidden="1">
      <c r="D136" s="4">
        <v>48522037.261559993</v>
      </c>
      <c r="G136" s="4">
        <v>65272777.578542531</v>
      </c>
      <c r="J136" s="4">
        <v>54739068.402380005</v>
      </c>
    </row>
    <row r="137" spans="3:21" hidden="1">
      <c r="D137" s="4">
        <v>19552112</v>
      </c>
      <c r="G137" s="4">
        <v>1262008</v>
      </c>
      <c r="J137" s="4">
        <v>515713</v>
      </c>
    </row>
    <row r="138" spans="3:21" hidden="1">
      <c r="D138" s="4">
        <v>32313572</v>
      </c>
      <c r="G138" s="4">
        <v>4337053</v>
      </c>
      <c r="J138" s="4">
        <v>1342143</v>
      </c>
    </row>
    <row r="139" spans="3:21" hidden="1">
      <c r="D139" s="4">
        <v>12831513</v>
      </c>
      <c r="G139" s="4">
        <v>4234759</v>
      </c>
      <c r="J139" s="4">
        <v>1250685</v>
      </c>
    </row>
    <row r="140" spans="3:21" hidden="1">
      <c r="D140" s="4">
        <v>2585537</v>
      </c>
      <c r="G140" s="4">
        <v>1336098</v>
      </c>
      <c r="J140" s="4">
        <v>1121216</v>
      </c>
    </row>
    <row r="141" spans="3:21" hidden="1">
      <c r="D141" s="4">
        <v>14295481.961697955</v>
      </c>
      <c r="G141" s="4">
        <v>10395264.287339438</v>
      </c>
      <c r="J141" s="4">
        <v>28131133.723800004</v>
      </c>
    </row>
    <row r="142" spans="3:21" hidden="1">
      <c r="D142" s="4">
        <v>5343845.5690000001</v>
      </c>
      <c r="G142" s="4">
        <v>3794345.1308500003</v>
      </c>
      <c r="J142" s="4">
        <v>451516.53</v>
      </c>
    </row>
    <row r="143" spans="3:21" hidden="1">
      <c r="D143" s="4">
        <v>18725974</v>
      </c>
      <c r="G143" s="4">
        <v>6596153</v>
      </c>
      <c r="J143" s="4">
        <v>1054714</v>
      </c>
    </row>
    <row r="144" spans="3:21" hidden="1">
      <c r="D144" s="4">
        <v>3732482</v>
      </c>
      <c r="G144" s="4">
        <v>6806531</v>
      </c>
      <c r="J144" s="4">
        <v>1046772</v>
      </c>
    </row>
    <row r="145" spans="4:10" hidden="1">
      <c r="D145" s="4">
        <v>4178740.8919699998</v>
      </c>
      <c r="G145" s="4">
        <v>983512.58046999993</v>
      </c>
      <c r="J145" s="4">
        <v>314979.853</v>
      </c>
    </row>
    <row r="146" spans="4:10" hidden="1">
      <c r="D146" s="4">
        <v>19526853.891380001</v>
      </c>
      <c r="G146" s="4">
        <v>2010158.9558600001</v>
      </c>
      <c r="J146" s="4">
        <v>1447150.7409999999</v>
      </c>
    </row>
    <row r="147" spans="4:10" hidden="1">
      <c r="D147" s="4">
        <v>1298264</v>
      </c>
      <c r="G147" s="4">
        <v>734884</v>
      </c>
      <c r="J147" s="4">
        <v>100119</v>
      </c>
    </row>
    <row r="148" spans="4:10" hidden="1">
      <c r="D148" s="4">
        <v>392182694.392618</v>
      </c>
      <c r="G148" s="4">
        <v>190013612.27373445</v>
      </c>
      <c r="J148" s="4">
        <v>125018185.1761317</v>
      </c>
    </row>
    <row r="149" spans="4:10" hidden="1"/>
    <row r="150" spans="4:10" hidden="1"/>
    <row r="151" spans="4:10" hidden="1"/>
    <row r="152" spans="4:10" hidden="1"/>
    <row r="153" spans="4:10" hidden="1"/>
    <row r="154" spans="4:10" hidden="1"/>
    <row r="155" spans="4:10" hidden="1"/>
    <row r="156" spans="4:10" hidden="1"/>
    <row r="157" spans="4:10" hidden="1"/>
  </sheetData>
  <mergeCells count="25">
    <mergeCell ref="M1:N1"/>
    <mergeCell ref="B2:N2"/>
    <mergeCell ref="B3:N3"/>
    <mergeCell ref="B4:N4"/>
    <mergeCell ref="B5:B8"/>
    <mergeCell ref="C5:E6"/>
    <mergeCell ref="F5:H6"/>
    <mergeCell ref="I5:K6"/>
    <mergeCell ref="L5:N6"/>
    <mergeCell ref="C7:E7"/>
    <mergeCell ref="F7:H7"/>
    <mergeCell ref="C41:E41"/>
    <mergeCell ref="F41:H41"/>
    <mergeCell ref="I41:K41"/>
    <mergeCell ref="L41:N41"/>
    <mergeCell ref="I7:K7"/>
    <mergeCell ref="L7:N7"/>
    <mergeCell ref="B36:N36"/>
    <mergeCell ref="B37:N37"/>
    <mergeCell ref="B38:N38"/>
    <mergeCell ref="B39:B42"/>
    <mergeCell ref="C39:E40"/>
    <mergeCell ref="F39:H40"/>
    <mergeCell ref="I39:K40"/>
    <mergeCell ref="L39:N40"/>
  </mergeCells>
  <pageMargins left="0.34" right="0.22" top="0.36" bottom="0.82" header="0.64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Districtwise Target Vs Achievem</vt:lpstr>
      <vt:lpstr>'Districtwise Target Vs Achievem'!Print_Area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SLPC</cp:lastModifiedBy>
  <cp:lastPrinted>2021-11-09T07:19:06Z</cp:lastPrinted>
  <dcterms:created xsi:type="dcterms:W3CDTF">2020-10-29T16:34:17Z</dcterms:created>
  <dcterms:modified xsi:type="dcterms:W3CDTF">2021-11-15T07:14:17Z</dcterms:modified>
</cp:coreProperties>
</file>