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0" yWindow="0" windowWidth="21264" windowHeight="7680"/>
  </bookViews>
  <sheets>
    <sheet name="PMSBY_PMJJBY Target-Achiev." sheetId="1" r:id="rId1"/>
  </sheets>
  <definedNames>
    <definedName name="_xlnm.Print_Area" localSheetId="0">'PMSBY_PMJJBY Target-Achiev.'!$A$1:$AI$39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E7" i="1"/>
  <c r="AD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R7" i="1"/>
  <c r="Q7" i="1"/>
  <c r="AG29" i="1" l="1"/>
  <c r="G29" i="1"/>
  <c r="H29" i="1" s="1"/>
  <c r="AA36" i="1" l="1"/>
  <c r="AB36" i="1" l="1"/>
  <c r="AC36" i="1"/>
  <c r="AD36" i="1"/>
  <c r="AE36" i="1"/>
  <c r="P36" i="1" l="1"/>
  <c r="R36" i="1" s="1"/>
  <c r="Z36" i="1"/>
  <c r="O36" i="1"/>
  <c r="Q36" i="1" s="1"/>
  <c r="K36" i="1" l="1"/>
  <c r="L36" i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G7" i="1"/>
  <c r="AF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30" i="1"/>
  <c r="T30" i="1"/>
  <c r="S31" i="1"/>
  <c r="T31" i="1"/>
  <c r="S32" i="1"/>
  <c r="T32" i="1"/>
  <c r="S33" i="1"/>
  <c r="T33" i="1"/>
  <c r="S34" i="1"/>
  <c r="T34" i="1"/>
  <c r="S35" i="1"/>
  <c r="T35" i="1"/>
  <c r="T7" i="1"/>
  <c r="S7" i="1"/>
  <c r="J36" i="1"/>
  <c r="AF36" i="1" l="1"/>
  <c r="AG36" i="1"/>
  <c r="S36" i="1"/>
  <c r="T36" i="1" l="1"/>
  <c r="I36" i="1" l="1"/>
  <c r="E36" i="1"/>
  <c r="W35" i="1" l="1"/>
  <c r="G35" i="1"/>
  <c r="W34" i="1"/>
  <c r="G34" i="1"/>
  <c r="W33" i="1"/>
  <c r="G33" i="1"/>
  <c r="W32" i="1"/>
  <c r="G32" i="1"/>
  <c r="W31" i="1"/>
  <c r="G31" i="1"/>
  <c r="W30" i="1"/>
  <c r="G30" i="1"/>
  <c r="W28" i="1"/>
  <c r="G28" i="1"/>
  <c r="W27" i="1"/>
  <c r="G27" i="1"/>
  <c r="W26" i="1"/>
  <c r="G26" i="1"/>
  <c r="W25" i="1"/>
  <c r="G25" i="1"/>
  <c r="W24" i="1"/>
  <c r="G24" i="1"/>
  <c r="W23" i="1"/>
  <c r="G23" i="1"/>
  <c r="W22" i="1"/>
  <c r="G22" i="1"/>
  <c r="W21" i="1"/>
  <c r="G21" i="1"/>
  <c r="W20" i="1"/>
  <c r="G20" i="1"/>
  <c r="W19" i="1"/>
  <c r="G19" i="1"/>
  <c r="W18" i="1"/>
  <c r="G18" i="1"/>
  <c r="W17" i="1"/>
  <c r="G17" i="1"/>
  <c r="W16" i="1"/>
  <c r="G16" i="1"/>
  <c r="W15" i="1"/>
  <c r="G15" i="1"/>
  <c r="W14" i="1"/>
  <c r="G14" i="1"/>
  <c r="W13" i="1"/>
  <c r="G13" i="1"/>
  <c r="W12" i="1"/>
  <c r="G12" i="1"/>
  <c r="W11" i="1"/>
  <c r="G11" i="1"/>
  <c r="W10" i="1"/>
  <c r="G10" i="1"/>
  <c r="W9" i="1"/>
  <c r="G9" i="1"/>
  <c r="W8" i="1"/>
  <c r="G8" i="1"/>
  <c r="W7" i="1"/>
  <c r="G7" i="1"/>
  <c r="H9" i="1" l="1"/>
  <c r="U9" i="1"/>
  <c r="H15" i="1"/>
  <c r="U15" i="1"/>
  <c r="H21" i="1"/>
  <c r="U21" i="1"/>
  <c r="H27" i="1"/>
  <c r="U27" i="1"/>
  <c r="H30" i="1"/>
  <c r="U30" i="1"/>
  <c r="AH7" i="1"/>
  <c r="AH13" i="1"/>
  <c r="AH15" i="1"/>
  <c r="AH17" i="1"/>
  <c r="AH19" i="1"/>
  <c r="AH21" i="1"/>
  <c r="AH23" i="1"/>
  <c r="AH25" i="1"/>
  <c r="AH27" i="1"/>
  <c r="AH30" i="1"/>
  <c r="AH32" i="1"/>
  <c r="AH34" i="1"/>
  <c r="H11" i="1"/>
  <c r="U11" i="1"/>
  <c r="H19" i="1"/>
  <c r="U19" i="1"/>
  <c r="H25" i="1"/>
  <c r="U25" i="1"/>
  <c r="H32" i="1"/>
  <c r="U32" i="1"/>
  <c r="AH9" i="1"/>
  <c r="H8" i="1"/>
  <c r="U8" i="1"/>
  <c r="H10" i="1"/>
  <c r="U10" i="1"/>
  <c r="H12" i="1"/>
  <c r="U12" i="1"/>
  <c r="H14" i="1"/>
  <c r="U14" i="1"/>
  <c r="H16" i="1"/>
  <c r="U16" i="1"/>
  <c r="H18" i="1"/>
  <c r="U18" i="1"/>
  <c r="H20" i="1"/>
  <c r="U20" i="1"/>
  <c r="H22" i="1"/>
  <c r="U22" i="1"/>
  <c r="H24" i="1"/>
  <c r="U24" i="1"/>
  <c r="H26" i="1"/>
  <c r="U26" i="1"/>
  <c r="H28" i="1"/>
  <c r="U28" i="1"/>
  <c r="H31" i="1"/>
  <c r="U31" i="1"/>
  <c r="H33" i="1"/>
  <c r="U33" i="1"/>
  <c r="U35" i="1"/>
  <c r="H35" i="1"/>
  <c r="H7" i="1"/>
  <c r="U7" i="1"/>
  <c r="H13" i="1"/>
  <c r="U13" i="1"/>
  <c r="H17" i="1"/>
  <c r="U17" i="1"/>
  <c r="H23" i="1"/>
  <c r="U23" i="1"/>
  <c r="U34" i="1"/>
  <c r="H34" i="1"/>
  <c r="AH11" i="1"/>
  <c r="AH8" i="1"/>
  <c r="AH10" i="1"/>
  <c r="AH12" i="1"/>
  <c r="AH14" i="1"/>
  <c r="AH16" i="1"/>
  <c r="AH18" i="1"/>
  <c r="AH20" i="1"/>
  <c r="AH22" i="1"/>
  <c r="AH24" i="1"/>
  <c r="AH26" i="1"/>
  <c r="AH28" i="1"/>
  <c r="AH31" i="1"/>
  <c r="AH33" i="1"/>
  <c r="AH35" i="1"/>
  <c r="G36" i="1"/>
  <c r="U36" i="1" s="1"/>
  <c r="W36" i="1"/>
  <c r="AH36" i="1" s="1"/>
  <c r="H36" i="1" l="1"/>
</calcChain>
</file>

<file path=xl/sharedStrings.xml><?xml version="1.0" encoding="utf-8"?>
<sst xmlns="http://schemas.openxmlformats.org/spreadsheetml/2006/main" count="80" uniqueCount="53">
  <si>
    <t>SR. NO.</t>
  </si>
  <si>
    <t>NAME OF BANK</t>
  </si>
  <si>
    <t xml:space="preserve">Annual Target of 60 Cases per branch  </t>
  </si>
  <si>
    <t xml:space="preserve">Annual Target of 20 Cases per branch 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</si>
  <si>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</si>
  <si>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</si>
  <si>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</si>
  <si>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</si>
  <si>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</si>
  <si>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</si>
  <si>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</si>
  <si>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</si>
  <si>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</si>
  <si>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</si>
  <si>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</si>
  <si>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</si>
  <si>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</si>
  <si>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</si>
  <si>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</si>
  <si>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</si>
  <si>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</si>
  <si>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</si>
  <si>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</si>
  <si>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</si>
  <si>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</si>
  <si>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</si>
  <si>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</si>
  <si>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</si>
  <si>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</si>
  <si>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</si>
  <si>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</si>
  <si>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</si>
  <si>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TOTAL</t>
  </si>
  <si>
    <t>Achievement as on 30.09.2020 (01.04.2020 to 30.09.2020)</t>
  </si>
  <si>
    <t>Pro-rata Targets as on 31.12.2020 (01.04.2020 to 31.12.2020)</t>
  </si>
  <si>
    <t>Achievement as on 31.12.2020 (01.04.2020 to 31.12.2020)</t>
  </si>
  <si>
    <t>Progress during (01.10.2020 to 31.12.2020)</t>
  </si>
  <si>
    <t>MALE</t>
  </si>
  <si>
    <t>FEMALE</t>
  </si>
  <si>
    <t>Annual Targets</t>
  </si>
  <si>
    <t>SLBC Punjab</t>
  </si>
  <si>
    <t>Achievement as on 31.03.2021 (01.04.2020 to 31.03.2021)</t>
  </si>
  <si>
    <t>RBL Bank</t>
  </si>
  <si>
    <t xml:space="preserve">PRADHAN MANTRI SURAKSHA BIMA YOJNA (Annual Target of 60 Cases per branch) </t>
  </si>
  <si>
    <t xml:space="preserve">PRADHAN MANTRI JEEVAN JYOTI BIMA YOJNA (Annual Target of 20 Cases per  branch) </t>
  </si>
  <si>
    <t>Progress during (01.07.2021 to 30.09.2021)</t>
  </si>
  <si>
    <t>BANK WISE POSITION IN RESPECT OF PMSBY/PMJJBY OF PUNJAB STATE AS ON 30.09.2021</t>
  </si>
  <si>
    <t>Achievement as on 30.09.2021 (01.04.2021 to 30.09.2021)</t>
  </si>
  <si>
    <t xml:space="preserve">Progress duringJUNE </t>
  </si>
  <si>
    <t xml:space="preserve">Progress during JUNE </t>
  </si>
  <si>
    <t>% age Achievement as on 30.09.2021</t>
  </si>
  <si>
    <t>Number of Branches as on 30.09.2021</t>
  </si>
  <si>
    <t>Annexure- 22.1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</si>
</sst>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4"/>
      <name val="Times New Roman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4"/>
      <color theme="1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24"/>
      <name val="Arial"/>
      <family val="2"/>
    </font>
    <font>
      <sz val="24"/>
      <name val="Times New Roman"/>
      <family val="1"/>
    </font>
    <font>
      <b/>
      <sz val="22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15">
    <xf numFmtId="0" fontId="0" fillId="0" borderId="0" xfId="0"/>
    <xf numFmtId="0" fontId="0" fillId="0" borderId="0" xfId="0" applyFill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vertical="center"/>
    </xf>
    <xf numFmtId="0" fontId="13" fillId="0" borderId="16" xfId="1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1" fontId="14" fillId="0" borderId="12" xfId="0" applyNumberFormat="1" applyFont="1" applyFill="1" applyBorder="1" applyAlignment="1">
      <alignment horizontal="right" vertical="center"/>
    </xf>
    <xf numFmtId="1" fontId="14" fillId="0" borderId="25" xfId="0" applyNumberFormat="1" applyFont="1" applyFill="1" applyBorder="1" applyAlignment="1">
      <alignment horizontal="right" vertical="center"/>
    </xf>
    <xf numFmtId="2" fontId="14" fillId="0" borderId="25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" fontId="14" fillId="0" borderId="25" xfId="2" applyNumberFormat="1" applyFont="1" applyFill="1" applyBorder="1" applyAlignment="1">
      <alignment horizontal="right" vertical="center"/>
    </xf>
    <xf numFmtId="2" fontId="14" fillId="0" borderId="29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right" vertical="center"/>
    </xf>
    <xf numFmtId="1" fontId="14" fillId="0" borderId="15" xfId="2" applyNumberFormat="1" applyFont="1" applyFill="1" applyBorder="1" applyAlignment="1">
      <alignment horizontal="right" vertical="center"/>
    </xf>
    <xf numFmtId="1" fontId="14" fillId="0" borderId="17" xfId="2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1" fontId="14" fillId="0" borderId="15" xfId="0" applyNumberFormat="1" applyFont="1" applyFill="1" applyBorder="1" applyAlignment="1">
      <alignment horizontal="right"/>
    </xf>
    <xf numFmtId="1" fontId="14" fillId="0" borderId="17" xfId="0" applyNumberFormat="1" applyFont="1" applyFill="1" applyBorder="1" applyAlignment="1">
      <alignment horizontal="right"/>
    </xf>
    <xf numFmtId="1" fontId="14" fillId="0" borderId="25" xfId="0" applyNumberFormat="1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 vertical="center"/>
    </xf>
    <xf numFmtId="1" fontId="14" fillId="0" borderId="15" xfId="0" applyNumberFormat="1" applyFont="1" applyFill="1" applyBorder="1" applyAlignment="1">
      <alignment horizontal="right" wrapText="1"/>
    </xf>
    <xf numFmtId="1" fontId="14" fillId="0" borderId="17" xfId="0" applyNumberFormat="1" applyFont="1" applyFill="1" applyBorder="1" applyAlignment="1">
      <alignment horizontal="right" wrapText="1"/>
    </xf>
    <xf numFmtId="1" fontId="14" fillId="0" borderId="25" xfId="0" applyNumberFormat="1" applyFont="1" applyFill="1" applyBorder="1" applyAlignment="1">
      <alignment horizontal="right" wrapText="1"/>
    </xf>
    <xf numFmtId="1" fontId="14" fillId="0" borderId="15" xfId="0" applyNumberFormat="1" applyFont="1" applyFill="1" applyBorder="1" applyAlignment="1">
      <alignment horizontal="right" vertical="center"/>
    </xf>
    <xf numFmtId="1" fontId="14" fillId="0" borderId="17" xfId="0" applyNumberFormat="1" applyFont="1" applyFill="1" applyBorder="1" applyAlignment="1">
      <alignment horizontal="right" vertical="center"/>
    </xf>
    <xf numFmtId="1" fontId="14" fillId="0" borderId="15" xfId="0" applyNumberFormat="1" applyFont="1" applyFill="1" applyBorder="1" applyAlignment="1">
      <alignment horizontal="right" vertical="center" wrapText="1"/>
    </xf>
    <xf numFmtId="1" fontId="14" fillId="0" borderId="17" xfId="0" applyNumberFormat="1" applyFont="1" applyFill="1" applyBorder="1" applyAlignment="1">
      <alignment horizontal="right" vertical="center" wrapText="1"/>
    </xf>
    <xf numFmtId="1" fontId="14" fillId="0" borderId="25" xfId="0" applyNumberFormat="1" applyFont="1" applyFill="1" applyBorder="1" applyAlignment="1">
      <alignment horizontal="right" vertical="center" wrapText="1"/>
    </xf>
    <xf numFmtId="1" fontId="14" fillId="0" borderId="15" xfId="4" applyNumberFormat="1" applyFont="1" applyFill="1" applyBorder="1" applyAlignment="1">
      <alignment horizontal="right"/>
    </xf>
    <xf numFmtId="1" fontId="14" fillId="0" borderId="17" xfId="4" applyNumberFormat="1" applyFont="1" applyFill="1" applyBorder="1" applyAlignment="1">
      <alignment horizontal="right"/>
    </xf>
    <xf numFmtId="1" fontId="14" fillId="0" borderId="25" xfId="4" applyNumberFormat="1" applyFont="1" applyFill="1" applyBorder="1" applyAlignment="1">
      <alignment horizontal="right"/>
    </xf>
    <xf numFmtId="1" fontId="14" fillId="0" borderId="15" xfId="1" applyNumberFormat="1" applyFont="1" applyFill="1" applyBorder="1" applyAlignment="1">
      <alignment horizontal="right"/>
    </xf>
    <xf numFmtId="1" fontId="14" fillId="0" borderId="17" xfId="1" applyNumberFormat="1" applyFont="1" applyFill="1" applyBorder="1" applyAlignment="1">
      <alignment horizontal="right"/>
    </xf>
    <xf numFmtId="1" fontId="14" fillId="0" borderId="25" xfId="1" applyNumberFormat="1" applyFont="1" applyFill="1" applyBorder="1" applyAlignment="1">
      <alignment horizontal="right"/>
    </xf>
    <xf numFmtId="0" fontId="14" fillId="0" borderId="15" xfId="0" applyFont="1" applyFill="1" applyBorder="1"/>
    <xf numFmtId="0" fontId="14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1" fontId="14" fillId="0" borderId="20" xfId="0" applyNumberFormat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right" vertical="center"/>
    </xf>
    <xf numFmtId="2" fontId="14" fillId="0" borderId="26" xfId="0" applyNumberFormat="1" applyFont="1" applyFill="1" applyBorder="1" applyAlignment="1">
      <alignment horizontal="right"/>
    </xf>
    <xf numFmtId="0" fontId="14" fillId="0" borderId="23" xfId="0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0" fontId="14" fillId="0" borderId="26" xfId="2" applyFont="1" applyFill="1" applyBorder="1" applyAlignment="1">
      <alignment horizontal="right" vertical="center"/>
    </xf>
    <xf numFmtId="1" fontId="14" fillId="0" borderId="26" xfId="2" applyNumberFormat="1" applyFont="1" applyFill="1" applyBorder="1" applyAlignment="1">
      <alignment horizontal="right" vertical="center"/>
    </xf>
    <xf numFmtId="2" fontId="14" fillId="0" borderId="38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1" fontId="15" fillId="0" borderId="3" xfId="2" applyNumberFormat="1" applyFont="1" applyFill="1" applyBorder="1" applyAlignment="1">
      <alignment horizontal="right"/>
    </xf>
    <xf numFmtId="2" fontId="15" fillId="0" borderId="3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/>
  </cellXfs>
  <cellStyles count="5">
    <cellStyle name="Excel Built-in Normal" xfId="2"/>
    <cellStyle name="Excel Built-in Normal 1" xfId="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abSelected="1" view="pageBreakPreview" zoomScale="39" zoomScaleSheetLayoutView="39" workbookViewId="0">
      <selection activeCell="W35" sqref="W35"/>
    </sheetView>
  </sheetViews>
  <sheetFormatPr defaultRowHeight="18" x14ac:dyDescent="0.35"/>
  <cols>
    <col min="1" max="1" width="8.7265625" style="1"/>
    <col min="2" max="2" width="5" style="1" customWidth="1"/>
    <col min="3" max="3" width="13.6328125" style="1" customWidth="1"/>
    <col min="4" max="4" width="58.08984375" style="7" customWidth="1"/>
    <col min="5" max="5" width="21" style="1" customWidth="1"/>
    <col min="6" max="6" width="18.6328125" style="1" customWidth="1"/>
    <col min="7" max="7" width="19.453125" style="1" customWidth="1"/>
    <col min="8" max="8" width="14.08984375" style="1" hidden="1" customWidth="1"/>
    <col min="9" max="9" width="5.90625" style="9" hidden="1" customWidth="1"/>
    <col min="10" max="10" width="10.7265625" style="9" hidden="1" customWidth="1"/>
    <col min="11" max="11" width="12.7265625" style="9" hidden="1" customWidth="1"/>
    <col min="12" max="12" width="15" style="9" hidden="1" customWidth="1"/>
    <col min="13" max="13" width="19.6328125" style="9" customWidth="1"/>
    <col min="14" max="14" width="18.26953125" style="9" customWidth="1"/>
    <col min="15" max="15" width="17" style="9" hidden="1" customWidth="1"/>
    <col min="16" max="16" width="14" style="9" hidden="1" customWidth="1"/>
    <col min="17" max="17" width="21.453125" style="9" customWidth="1"/>
    <col min="18" max="18" width="18.90625" style="9" customWidth="1"/>
    <col min="19" max="19" width="14.26953125" style="9" hidden="1" customWidth="1"/>
    <col min="20" max="20" width="2.54296875" style="1" hidden="1" customWidth="1"/>
    <col min="21" max="21" width="23.1796875" style="1" customWidth="1"/>
    <col min="22" max="22" width="19.90625" style="1" customWidth="1"/>
    <col min="23" max="23" width="17.453125" style="1" customWidth="1"/>
    <col min="24" max="24" width="20.54296875" style="1" customWidth="1"/>
    <col min="25" max="25" width="18.453125" style="1" customWidth="1"/>
    <col min="26" max="29" width="13.36328125" style="9" hidden="1" customWidth="1"/>
    <col min="30" max="30" width="18.7265625" style="9" customWidth="1"/>
    <col min="31" max="31" width="17.36328125" style="9" customWidth="1"/>
    <col min="32" max="32" width="12.6328125" style="9" hidden="1" customWidth="1"/>
    <col min="33" max="33" width="13.36328125" style="1" hidden="1" customWidth="1"/>
    <col min="34" max="34" width="26.08984375" style="1" customWidth="1"/>
    <col min="35" max="35" width="8.7265625" style="1"/>
  </cols>
  <sheetData>
    <row r="1" spans="1:35" x14ac:dyDescent="0.35">
      <c r="E1" s="8"/>
      <c r="F1" s="8"/>
      <c r="G1" s="8"/>
      <c r="H1" s="8"/>
      <c r="T1" s="8"/>
      <c r="U1" s="8"/>
      <c r="V1" s="8"/>
      <c r="W1" s="8"/>
      <c r="X1" s="8"/>
      <c r="Y1" s="8"/>
      <c r="AG1" s="8"/>
      <c r="AH1" s="8"/>
    </row>
    <row r="2" spans="1:35" ht="39.6" customHeight="1" thickBot="1" x14ac:dyDescent="0.55000000000000004">
      <c r="C2" s="10"/>
      <c r="D2" s="10"/>
      <c r="E2" s="10"/>
      <c r="F2" s="113" t="s">
        <v>52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5" s="6" customFormat="1" ht="47.4" customHeight="1" thickBot="1" x14ac:dyDescent="0.4">
      <c r="A3" s="5"/>
      <c r="B3" s="5"/>
      <c r="C3" s="14" t="s">
        <v>46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5"/>
    </row>
    <row r="4" spans="1:35" ht="82.2" customHeight="1" thickBot="1" x14ac:dyDescent="0.4">
      <c r="C4" s="17" t="s">
        <v>0</v>
      </c>
      <c r="D4" s="18" t="s">
        <v>1</v>
      </c>
      <c r="E4" s="19" t="s">
        <v>51</v>
      </c>
      <c r="F4" s="20" t="s">
        <v>43</v>
      </c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 t="s">
        <v>44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5" ht="161.4" customHeight="1" thickBot="1" x14ac:dyDescent="0.4">
      <c r="C5" s="26"/>
      <c r="D5" s="27"/>
      <c r="E5" s="28"/>
      <c r="F5" s="29" t="s">
        <v>2</v>
      </c>
      <c r="G5" s="30" t="s">
        <v>39</v>
      </c>
      <c r="H5" s="31" t="s">
        <v>34</v>
      </c>
      <c r="I5" s="32" t="s">
        <v>33</v>
      </c>
      <c r="J5" s="32" t="s">
        <v>33</v>
      </c>
      <c r="K5" s="33" t="s">
        <v>36</v>
      </c>
      <c r="L5" s="34"/>
      <c r="M5" s="33" t="s">
        <v>45</v>
      </c>
      <c r="N5" s="34"/>
      <c r="O5" s="33" t="s">
        <v>48</v>
      </c>
      <c r="P5" s="34"/>
      <c r="Q5" s="33" t="s">
        <v>47</v>
      </c>
      <c r="R5" s="34"/>
      <c r="S5" s="33" t="s">
        <v>41</v>
      </c>
      <c r="T5" s="34"/>
      <c r="U5" s="35" t="s">
        <v>50</v>
      </c>
      <c r="V5" s="36" t="s">
        <v>3</v>
      </c>
      <c r="W5" s="30" t="s">
        <v>39</v>
      </c>
      <c r="X5" s="33" t="s">
        <v>45</v>
      </c>
      <c r="Y5" s="34"/>
      <c r="Z5" s="33" t="s">
        <v>49</v>
      </c>
      <c r="AA5" s="34"/>
      <c r="AB5" s="33" t="s">
        <v>36</v>
      </c>
      <c r="AC5" s="34"/>
      <c r="AD5" s="33" t="s">
        <v>47</v>
      </c>
      <c r="AE5" s="34"/>
      <c r="AF5" s="33" t="s">
        <v>35</v>
      </c>
      <c r="AG5" s="34"/>
      <c r="AH5" s="35" t="s">
        <v>50</v>
      </c>
    </row>
    <row r="6" spans="1:35" ht="58.2" customHeight="1" thickBot="1" x14ac:dyDescent="0.4">
      <c r="C6" s="37"/>
      <c r="D6" s="38"/>
      <c r="E6" s="39"/>
      <c r="F6" s="40"/>
      <c r="G6" s="41"/>
      <c r="H6" s="42"/>
      <c r="I6" s="43" t="s">
        <v>37</v>
      </c>
      <c r="J6" s="44" t="s">
        <v>38</v>
      </c>
      <c r="K6" s="43" t="s">
        <v>37</v>
      </c>
      <c r="L6" s="44" t="s">
        <v>38</v>
      </c>
      <c r="M6" s="43" t="s">
        <v>37</v>
      </c>
      <c r="N6" s="44" t="s">
        <v>38</v>
      </c>
      <c r="O6" s="43" t="s">
        <v>37</v>
      </c>
      <c r="P6" s="44" t="s">
        <v>38</v>
      </c>
      <c r="Q6" s="43" t="s">
        <v>37</v>
      </c>
      <c r="R6" s="44" t="s">
        <v>38</v>
      </c>
      <c r="S6" s="43" t="s">
        <v>37</v>
      </c>
      <c r="T6" s="44" t="s">
        <v>38</v>
      </c>
      <c r="U6" s="45"/>
      <c r="V6" s="46"/>
      <c r="W6" s="41"/>
      <c r="X6" s="43" t="s">
        <v>37</v>
      </c>
      <c r="Y6" s="44" t="s">
        <v>38</v>
      </c>
      <c r="Z6" s="43" t="s">
        <v>37</v>
      </c>
      <c r="AA6" s="44" t="s">
        <v>38</v>
      </c>
      <c r="AB6" s="43" t="s">
        <v>37</v>
      </c>
      <c r="AC6" s="44" t="s">
        <v>38</v>
      </c>
      <c r="AD6" s="43" t="s">
        <v>37</v>
      </c>
      <c r="AE6" s="44" t="s">
        <v>38</v>
      </c>
      <c r="AF6" s="43" t="s">
        <v>37</v>
      </c>
      <c r="AG6" s="44" t="s">
        <v>38</v>
      </c>
      <c r="AH6" s="45"/>
    </row>
    <row r="7" spans="1:35" s="2" customFormat="1" ht="88.2" customHeight="1" x14ac:dyDescent="0.6">
      <c r="A7" s="4"/>
      <c r="B7" s="4"/>
      <c r="C7" s="47">
        <v>1</v>
      </c>
      <c r="D7" s="48" t="s">
        <v>4</v>
      </c>
      <c r="E7" s="56">
        <v>978</v>
      </c>
      <c r="F7" s="57">
        <v>60</v>
      </c>
      <c r="G7" s="57">
        <f>E7*F7</f>
        <v>58680</v>
      </c>
      <c r="H7" s="57">
        <f>G7*3/4</f>
        <v>44010</v>
      </c>
      <c r="I7" s="58">
        <v>7129</v>
      </c>
      <c r="J7" s="59">
        <v>6629</v>
      </c>
      <c r="K7" s="59">
        <v>4136</v>
      </c>
      <c r="L7" s="59">
        <v>3379</v>
      </c>
      <c r="M7" s="59">
        <v>93400</v>
      </c>
      <c r="N7" s="59">
        <v>60925</v>
      </c>
      <c r="O7" s="59">
        <v>3224</v>
      </c>
      <c r="P7" s="59">
        <v>2290</v>
      </c>
      <c r="Q7" s="59">
        <f>O7+M7</f>
        <v>96624</v>
      </c>
      <c r="R7" s="59">
        <f>P7+N7</f>
        <v>63215</v>
      </c>
      <c r="S7" s="59">
        <f t="shared" ref="S7:S35" si="0">I7+K7</f>
        <v>11265</v>
      </c>
      <c r="T7" s="59">
        <f t="shared" ref="T7:T35" si="1">J7+L7</f>
        <v>10008</v>
      </c>
      <c r="U7" s="60">
        <f t="shared" ref="U7:U36" si="2">(Q7+R7)/G7*100</f>
        <v>272.39093387866393</v>
      </c>
      <c r="V7" s="61">
        <v>20</v>
      </c>
      <c r="W7" s="62">
        <f t="shared" ref="W7:W35" si="3">E7*V7</f>
        <v>19560</v>
      </c>
      <c r="X7" s="63">
        <v>8583</v>
      </c>
      <c r="Y7" s="63">
        <v>5300</v>
      </c>
      <c r="Z7" s="59">
        <v>946</v>
      </c>
      <c r="AA7" s="59">
        <v>645</v>
      </c>
      <c r="AB7" s="59"/>
      <c r="AC7" s="59"/>
      <c r="AD7" s="59">
        <f>Z7+X7</f>
        <v>9529</v>
      </c>
      <c r="AE7" s="59">
        <f>AA7+Y7</f>
        <v>5945</v>
      </c>
      <c r="AF7" s="64" t="e">
        <f>#REF!+AB7</f>
        <v>#REF!</v>
      </c>
      <c r="AG7" s="64" t="e">
        <f>#REF!+AC7</f>
        <v>#REF!</v>
      </c>
      <c r="AH7" s="65">
        <f t="shared" ref="AH7:AH28" si="4">(AD7+AE7)/W7*100</f>
        <v>79.110429447852766</v>
      </c>
      <c r="AI7" s="4"/>
    </row>
    <row r="8" spans="1:35" s="2" customFormat="1" ht="88.2" customHeight="1" x14ac:dyDescent="0.6">
      <c r="A8" s="4"/>
      <c r="B8" s="4"/>
      <c r="C8" s="49">
        <v>2</v>
      </c>
      <c r="D8" s="50" t="s">
        <v>5</v>
      </c>
      <c r="E8" s="66">
        <v>635</v>
      </c>
      <c r="F8" s="67">
        <v>60</v>
      </c>
      <c r="G8" s="67">
        <f t="shared" ref="G8:G35" si="5">E8*F8</f>
        <v>38100</v>
      </c>
      <c r="H8" s="57">
        <f t="shared" ref="H8:H35" si="6">G8*3/4</f>
        <v>28575</v>
      </c>
      <c r="I8" s="68">
        <v>18842</v>
      </c>
      <c r="J8" s="69">
        <v>17523</v>
      </c>
      <c r="K8" s="64">
        <v>3500</v>
      </c>
      <c r="L8" s="64">
        <v>981</v>
      </c>
      <c r="M8" s="64">
        <v>0</v>
      </c>
      <c r="N8" s="64">
        <v>0</v>
      </c>
      <c r="O8" s="64">
        <v>10961</v>
      </c>
      <c r="P8" s="64">
        <v>7307</v>
      </c>
      <c r="Q8" s="64">
        <f t="shared" ref="Q8:Q36" si="7">O8+M8</f>
        <v>10961</v>
      </c>
      <c r="R8" s="64">
        <f t="shared" ref="R8:R36" si="8">P8+N8</f>
        <v>7307</v>
      </c>
      <c r="S8" s="59">
        <f t="shared" si="0"/>
        <v>22342</v>
      </c>
      <c r="T8" s="59">
        <f t="shared" si="1"/>
        <v>18504</v>
      </c>
      <c r="U8" s="60">
        <f t="shared" si="2"/>
        <v>47.947506561679795</v>
      </c>
      <c r="V8" s="70">
        <v>20</v>
      </c>
      <c r="W8" s="71">
        <f t="shared" si="3"/>
        <v>12700</v>
      </c>
      <c r="X8" s="63">
        <v>0</v>
      </c>
      <c r="Y8" s="63">
        <v>0</v>
      </c>
      <c r="Z8" s="59">
        <v>5331</v>
      </c>
      <c r="AA8" s="59">
        <v>3554</v>
      </c>
      <c r="AB8" s="59"/>
      <c r="AC8" s="59"/>
      <c r="AD8" s="59">
        <f t="shared" ref="AD8:AD35" si="9">Z8+X8</f>
        <v>5331</v>
      </c>
      <c r="AE8" s="59">
        <f t="shared" ref="AE8:AE35" si="10">AA8+Y8</f>
        <v>3554</v>
      </c>
      <c r="AF8" s="64" t="e">
        <f>#REF!+AB8</f>
        <v>#REF!</v>
      </c>
      <c r="AG8" s="64" t="e">
        <f>#REF!+AC8</f>
        <v>#REF!</v>
      </c>
      <c r="AH8" s="65">
        <f t="shared" si="4"/>
        <v>69.960629921259837</v>
      </c>
      <c r="AI8" s="4"/>
    </row>
    <row r="9" spans="1:35" s="3" customFormat="1" ht="88.2" customHeight="1" x14ac:dyDescent="0.6">
      <c r="A9" s="4"/>
      <c r="B9" s="4"/>
      <c r="C9" s="49">
        <v>3</v>
      </c>
      <c r="D9" s="50" t="s">
        <v>6</v>
      </c>
      <c r="E9" s="66">
        <v>167</v>
      </c>
      <c r="F9" s="67">
        <v>60</v>
      </c>
      <c r="G9" s="67">
        <f t="shared" si="5"/>
        <v>10020</v>
      </c>
      <c r="H9" s="57">
        <f t="shared" si="6"/>
        <v>7515</v>
      </c>
      <c r="I9" s="72">
        <v>2141</v>
      </c>
      <c r="J9" s="73">
        <v>1992</v>
      </c>
      <c r="K9" s="74">
        <v>2203</v>
      </c>
      <c r="L9" s="74">
        <v>1571</v>
      </c>
      <c r="M9" s="74">
        <v>5389</v>
      </c>
      <c r="N9" s="74">
        <v>3301</v>
      </c>
      <c r="O9" s="74">
        <v>1066</v>
      </c>
      <c r="P9" s="74">
        <v>757</v>
      </c>
      <c r="Q9" s="74">
        <f t="shared" si="7"/>
        <v>6455</v>
      </c>
      <c r="R9" s="74">
        <f t="shared" si="8"/>
        <v>4058</v>
      </c>
      <c r="S9" s="59">
        <f t="shared" si="0"/>
        <v>4344</v>
      </c>
      <c r="T9" s="59">
        <f t="shared" si="1"/>
        <v>3563</v>
      </c>
      <c r="U9" s="60">
        <f t="shared" si="2"/>
        <v>104.92015968063872</v>
      </c>
      <c r="V9" s="70">
        <v>20</v>
      </c>
      <c r="W9" s="71">
        <f t="shared" si="3"/>
        <v>3340</v>
      </c>
      <c r="X9" s="63">
        <v>2183</v>
      </c>
      <c r="Y9" s="63">
        <v>1492</v>
      </c>
      <c r="Z9" s="59">
        <v>321</v>
      </c>
      <c r="AA9" s="59">
        <v>253</v>
      </c>
      <c r="AB9" s="59"/>
      <c r="AC9" s="59"/>
      <c r="AD9" s="59">
        <f t="shared" si="9"/>
        <v>2504</v>
      </c>
      <c r="AE9" s="59">
        <f t="shared" si="10"/>
        <v>1745</v>
      </c>
      <c r="AF9" s="64" t="e">
        <f>#REF!+AB9</f>
        <v>#REF!</v>
      </c>
      <c r="AG9" s="64" t="e">
        <f>#REF!+AC9</f>
        <v>#REF!</v>
      </c>
      <c r="AH9" s="65">
        <f t="shared" si="4"/>
        <v>127.21556886227545</v>
      </c>
      <c r="AI9" s="4"/>
    </row>
    <row r="10" spans="1:35" s="3" customFormat="1" ht="88.2" customHeight="1" x14ac:dyDescent="0.6">
      <c r="A10" s="4"/>
      <c r="B10" s="4"/>
      <c r="C10" s="49">
        <v>4</v>
      </c>
      <c r="D10" s="50" t="s">
        <v>7</v>
      </c>
      <c r="E10" s="66">
        <v>186</v>
      </c>
      <c r="F10" s="67">
        <v>60</v>
      </c>
      <c r="G10" s="67">
        <f t="shared" si="5"/>
        <v>11160</v>
      </c>
      <c r="H10" s="57">
        <f t="shared" si="6"/>
        <v>8370</v>
      </c>
      <c r="I10" s="72">
        <v>6177</v>
      </c>
      <c r="J10" s="73">
        <v>5406</v>
      </c>
      <c r="K10" s="74">
        <v>630</v>
      </c>
      <c r="L10" s="74">
        <v>537</v>
      </c>
      <c r="M10" s="74">
        <v>7241</v>
      </c>
      <c r="N10" s="74">
        <v>5127</v>
      </c>
      <c r="O10" s="74">
        <v>653</v>
      </c>
      <c r="P10" s="74">
        <v>613</v>
      </c>
      <c r="Q10" s="74">
        <f t="shared" si="7"/>
        <v>7894</v>
      </c>
      <c r="R10" s="74">
        <f t="shared" si="8"/>
        <v>5740</v>
      </c>
      <c r="S10" s="59">
        <f t="shared" si="0"/>
        <v>6807</v>
      </c>
      <c r="T10" s="59">
        <f t="shared" si="1"/>
        <v>5943</v>
      </c>
      <c r="U10" s="60">
        <f t="shared" si="2"/>
        <v>122.16845878136201</v>
      </c>
      <c r="V10" s="70">
        <v>20</v>
      </c>
      <c r="W10" s="71">
        <f t="shared" si="3"/>
        <v>3720</v>
      </c>
      <c r="X10" s="63">
        <v>2214</v>
      </c>
      <c r="Y10" s="63">
        <v>789</v>
      </c>
      <c r="Z10" s="59">
        <v>210</v>
      </c>
      <c r="AA10" s="59">
        <v>169</v>
      </c>
      <c r="AB10" s="59"/>
      <c r="AC10" s="59"/>
      <c r="AD10" s="59">
        <f t="shared" si="9"/>
        <v>2424</v>
      </c>
      <c r="AE10" s="59">
        <f t="shared" si="10"/>
        <v>958</v>
      </c>
      <c r="AF10" s="64" t="e">
        <f>#REF!+AB10</f>
        <v>#REF!</v>
      </c>
      <c r="AG10" s="64" t="e">
        <f>#REF!+AC10</f>
        <v>#REF!</v>
      </c>
      <c r="AH10" s="65">
        <f t="shared" si="4"/>
        <v>90.913978494623663</v>
      </c>
      <c r="AI10" s="4"/>
    </row>
    <row r="11" spans="1:35" s="2" customFormat="1" ht="88.2" customHeight="1" x14ac:dyDescent="0.6">
      <c r="A11" s="4"/>
      <c r="B11" s="4"/>
      <c r="C11" s="49">
        <v>5</v>
      </c>
      <c r="D11" s="50" t="s">
        <v>8</v>
      </c>
      <c r="E11" s="66">
        <v>156</v>
      </c>
      <c r="F11" s="67">
        <v>60</v>
      </c>
      <c r="G11" s="67">
        <f t="shared" si="5"/>
        <v>9360</v>
      </c>
      <c r="H11" s="57">
        <f t="shared" si="6"/>
        <v>7020</v>
      </c>
      <c r="I11" s="72">
        <v>766</v>
      </c>
      <c r="J11" s="73">
        <v>678</v>
      </c>
      <c r="K11" s="74">
        <v>4405</v>
      </c>
      <c r="L11" s="74">
        <v>3545</v>
      </c>
      <c r="M11" s="74">
        <v>37985</v>
      </c>
      <c r="N11" s="74">
        <v>25325</v>
      </c>
      <c r="O11" s="74">
        <v>5141</v>
      </c>
      <c r="P11" s="74">
        <v>3427</v>
      </c>
      <c r="Q11" s="74">
        <f t="shared" si="7"/>
        <v>43126</v>
      </c>
      <c r="R11" s="74">
        <f t="shared" si="8"/>
        <v>28752</v>
      </c>
      <c r="S11" s="59">
        <f t="shared" si="0"/>
        <v>5171</v>
      </c>
      <c r="T11" s="59">
        <f t="shared" si="1"/>
        <v>4223</v>
      </c>
      <c r="U11" s="60">
        <f t="shared" si="2"/>
        <v>767.92735042735046</v>
      </c>
      <c r="V11" s="70">
        <v>20</v>
      </c>
      <c r="W11" s="71">
        <f t="shared" si="3"/>
        <v>3120</v>
      </c>
      <c r="X11" s="63">
        <v>6621</v>
      </c>
      <c r="Y11" s="63">
        <v>4414</v>
      </c>
      <c r="Z11" s="59">
        <v>1363</v>
      </c>
      <c r="AA11" s="59">
        <v>907</v>
      </c>
      <c r="AB11" s="59"/>
      <c r="AC11" s="59"/>
      <c r="AD11" s="59">
        <f t="shared" si="9"/>
        <v>7984</v>
      </c>
      <c r="AE11" s="59">
        <f t="shared" si="10"/>
        <v>5321</v>
      </c>
      <c r="AF11" s="64" t="e">
        <f>#REF!+AB11</f>
        <v>#REF!</v>
      </c>
      <c r="AG11" s="64" t="e">
        <f>#REF!+AC11</f>
        <v>#REF!</v>
      </c>
      <c r="AH11" s="65">
        <f t="shared" si="4"/>
        <v>426.44230769230768</v>
      </c>
      <c r="AI11" s="4"/>
    </row>
    <row r="12" spans="1:35" s="2" customFormat="1" ht="88.2" customHeight="1" x14ac:dyDescent="0.6">
      <c r="A12" s="4"/>
      <c r="B12" s="4"/>
      <c r="C12" s="49">
        <v>6</v>
      </c>
      <c r="D12" s="50" t="s">
        <v>9</v>
      </c>
      <c r="E12" s="66">
        <v>33</v>
      </c>
      <c r="F12" s="67">
        <v>60</v>
      </c>
      <c r="G12" s="67">
        <f t="shared" si="5"/>
        <v>1980</v>
      </c>
      <c r="H12" s="57">
        <f t="shared" si="6"/>
        <v>1485</v>
      </c>
      <c r="I12" s="72">
        <v>29</v>
      </c>
      <c r="J12" s="73">
        <v>26</v>
      </c>
      <c r="K12" s="74">
        <v>26</v>
      </c>
      <c r="L12" s="74">
        <v>20</v>
      </c>
      <c r="M12" s="74">
        <v>668</v>
      </c>
      <c r="N12" s="74">
        <v>477</v>
      </c>
      <c r="O12" s="74">
        <v>280</v>
      </c>
      <c r="P12" s="74">
        <v>108</v>
      </c>
      <c r="Q12" s="74">
        <f t="shared" si="7"/>
        <v>948</v>
      </c>
      <c r="R12" s="74">
        <f t="shared" si="8"/>
        <v>585</v>
      </c>
      <c r="S12" s="59">
        <f t="shared" si="0"/>
        <v>55</v>
      </c>
      <c r="T12" s="59">
        <f t="shared" si="1"/>
        <v>46</v>
      </c>
      <c r="U12" s="60">
        <f t="shared" si="2"/>
        <v>77.424242424242422</v>
      </c>
      <c r="V12" s="70">
        <v>20</v>
      </c>
      <c r="W12" s="71">
        <f t="shared" si="3"/>
        <v>660</v>
      </c>
      <c r="X12" s="63">
        <v>223</v>
      </c>
      <c r="Y12" s="63">
        <v>159</v>
      </c>
      <c r="Z12" s="59">
        <v>105</v>
      </c>
      <c r="AA12" s="59">
        <v>99</v>
      </c>
      <c r="AB12" s="59"/>
      <c r="AC12" s="59"/>
      <c r="AD12" s="59">
        <f t="shared" si="9"/>
        <v>328</v>
      </c>
      <c r="AE12" s="59">
        <f t="shared" si="10"/>
        <v>258</v>
      </c>
      <c r="AF12" s="64" t="e">
        <f>#REF!+AB12</f>
        <v>#REF!</v>
      </c>
      <c r="AG12" s="64" t="e">
        <f>#REF!+AC12</f>
        <v>#REF!</v>
      </c>
      <c r="AH12" s="65">
        <f t="shared" si="4"/>
        <v>88.787878787878796</v>
      </c>
      <c r="AI12" s="4"/>
    </row>
    <row r="13" spans="1:35" s="2" customFormat="1" ht="88.2" customHeight="1" x14ac:dyDescent="0.6">
      <c r="A13" s="4"/>
      <c r="B13" s="4"/>
      <c r="C13" s="49">
        <v>7</v>
      </c>
      <c r="D13" s="50" t="s">
        <v>10</v>
      </c>
      <c r="E13" s="75">
        <v>264</v>
      </c>
      <c r="F13" s="67">
        <v>60</v>
      </c>
      <c r="G13" s="67">
        <f t="shared" si="5"/>
        <v>15840</v>
      </c>
      <c r="H13" s="57">
        <f t="shared" si="6"/>
        <v>11880</v>
      </c>
      <c r="I13" s="76">
        <v>4791</v>
      </c>
      <c r="J13" s="77">
        <v>4442</v>
      </c>
      <c r="K13" s="78">
        <v>7909</v>
      </c>
      <c r="L13" s="78">
        <v>5256</v>
      </c>
      <c r="M13" s="78">
        <v>2910</v>
      </c>
      <c r="N13" s="78">
        <v>1835</v>
      </c>
      <c r="O13" s="78">
        <v>1002</v>
      </c>
      <c r="P13" s="78">
        <v>526</v>
      </c>
      <c r="Q13" s="78">
        <f t="shared" si="7"/>
        <v>3912</v>
      </c>
      <c r="R13" s="78">
        <f t="shared" si="8"/>
        <v>2361</v>
      </c>
      <c r="S13" s="59">
        <f t="shared" si="0"/>
        <v>12700</v>
      </c>
      <c r="T13" s="59">
        <f t="shared" si="1"/>
        <v>9698</v>
      </c>
      <c r="U13" s="60">
        <f t="shared" si="2"/>
        <v>39.602272727272727</v>
      </c>
      <c r="V13" s="70">
        <v>20</v>
      </c>
      <c r="W13" s="71">
        <f t="shared" si="3"/>
        <v>5280</v>
      </c>
      <c r="X13" s="63">
        <v>3279</v>
      </c>
      <c r="Y13" s="63">
        <v>1211</v>
      </c>
      <c r="Z13" s="59">
        <v>1423</v>
      </c>
      <c r="AA13" s="59">
        <v>806</v>
      </c>
      <c r="AB13" s="59"/>
      <c r="AC13" s="59"/>
      <c r="AD13" s="59">
        <f t="shared" si="9"/>
        <v>4702</v>
      </c>
      <c r="AE13" s="59">
        <f t="shared" si="10"/>
        <v>2017</v>
      </c>
      <c r="AF13" s="64" t="e">
        <f>#REF!+AB13</f>
        <v>#REF!</v>
      </c>
      <c r="AG13" s="64" t="e">
        <f>#REF!+AC13</f>
        <v>#REF!</v>
      </c>
      <c r="AH13" s="65">
        <f t="shared" si="4"/>
        <v>127.25378787878788</v>
      </c>
      <c r="AI13" s="4"/>
    </row>
    <row r="14" spans="1:35" s="4" customFormat="1" ht="88.2" customHeight="1" x14ac:dyDescent="0.6">
      <c r="C14" s="49">
        <v>8</v>
      </c>
      <c r="D14" s="50" t="s">
        <v>11</v>
      </c>
      <c r="E14" s="66">
        <v>146</v>
      </c>
      <c r="F14" s="67">
        <v>60</v>
      </c>
      <c r="G14" s="67">
        <f t="shared" si="5"/>
        <v>8760</v>
      </c>
      <c r="H14" s="57">
        <f t="shared" si="6"/>
        <v>6570</v>
      </c>
      <c r="I14" s="72">
        <v>750</v>
      </c>
      <c r="J14" s="73">
        <v>711</v>
      </c>
      <c r="K14" s="74">
        <v>1715</v>
      </c>
      <c r="L14" s="74">
        <v>1525</v>
      </c>
      <c r="M14" s="74">
        <v>7308.1999999999971</v>
      </c>
      <c r="N14" s="74">
        <v>5820</v>
      </c>
      <c r="O14" s="74">
        <v>1063.8</v>
      </c>
      <c r="P14" s="74">
        <v>709.2</v>
      </c>
      <c r="Q14" s="74">
        <f t="shared" si="7"/>
        <v>8371.9999999999964</v>
      </c>
      <c r="R14" s="74">
        <f t="shared" si="8"/>
        <v>6529.2</v>
      </c>
      <c r="S14" s="59">
        <f t="shared" si="0"/>
        <v>2465</v>
      </c>
      <c r="T14" s="59">
        <f t="shared" si="1"/>
        <v>2236</v>
      </c>
      <c r="U14" s="60">
        <f t="shared" si="2"/>
        <v>170.10502283105021</v>
      </c>
      <c r="V14" s="70">
        <v>20</v>
      </c>
      <c r="W14" s="71">
        <f t="shared" si="3"/>
        <v>2920</v>
      </c>
      <c r="X14" s="63">
        <v>2677.4000000000015</v>
      </c>
      <c r="Y14" s="63">
        <v>780.59999999999854</v>
      </c>
      <c r="Z14" s="59">
        <v>403.8</v>
      </c>
      <c r="AA14" s="59">
        <v>269.20000000000005</v>
      </c>
      <c r="AB14" s="59"/>
      <c r="AC14" s="59"/>
      <c r="AD14" s="59">
        <f t="shared" si="9"/>
        <v>3081.2000000000016</v>
      </c>
      <c r="AE14" s="59">
        <f t="shared" si="10"/>
        <v>1049.7999999999986</v>
      </c>
      <c r="AF14" s="64" t="e">
        <f>#REF!+AB14</f>
        <v>#REF!</v>
      </c>
      <c r="AG14" s="64" t="e">
        <f>#REF!+AC14</f>
        <v>#REF!</v>
      </c>
      <c r="AH14" s="65">
        <f t="shared" si="4"/>
        <v>141.47260273972603</v>
      </c>
    </row>
    <row r="15" spans="1:35" s="2" customFormat="1" ht="88.2" customHeight="1" x14ac:dyDescent="0.6">
      <c r="A15" s="4"/>
      <c r="B15" s="4"/>
      <c r="C15" s="49">
        <v>9</v>
      </c>
      <c r="D15" s="50" t="s">
        <v>12</v>
      </c>
      <c r="E15" s="66">
        <v>227</v>
      </c>
      <c r="F15" s="67">
        <v>60</v>
      </c>
      <c r="G15" s="67">
        <f t="shared" si="5"/>
        <v>13620</v>
      </c>
      <c r="H15" s="57">
        <f t="shared" si="6"/>
        <v>10215</v>
      </c>
      <c r="I15" s="79">
        <v>653</v>
      </c>
      <c r="J15" s="80">
        <v>601</v>
      </c>
      <c r="K15" s="59">
        <v>1012</v>
      </c>
      <c r="L15" s="59">
        <v>802</v>
      </c>
      <c r="M15" s="59">
        <v>3413</v>
      </c>
      <c r="N15" s="59">
        <v>2967</v>
      </c>
      <c r="O15" s="59">
        <v>3291</v>
      </c>
      <c r="P15" s="59">
        <v>2877</v>
      </c>
      <c r="Q15" s="59">
        <f t="shared" si="7"/>
        <v>6704</v>
      </c>
      <c r="R15" s="59">
        <f t="shared" si="8"/>
        <v>5844</v>
      </c>
      <c r="S15" s="59">
        <f t="shared" si="0"/>
        <v>1665</v>
      </c>
      <c r="T15" s="59">
        <f t="shared" si="1"/>
        <v>1403</v>
      </c>
      <c r="U15" s="60">
        <f t="shared" si="2"/>
        <v>92.129221732745961</v>
      </c>
      <c r="V15" s="70">
        <v>20</v>
      </c>
      <c r="W15" s="71">
        <f t="shared" si="3"/>
        <v>4540</v>
      </c>
      <c r="X15" s="63">
        <v>3267</v>
      </c>
      <c r="Y15" s="63">
        <v>2871</v>
      </c>
      <c r="Z15" s="59">
        <v>3202</v>
      </c>
      <c r="AA15" s="59">
        <v>2821</v>
      </c>
      <c r="AB15" s="59"/>
      <c r="AC15" s="59"/>
      <c r="AD15" s="59">
        <f t="shared" si="9"/>
        <v>6469</v>
      </c>
      <c r="AE15" s="59">
        <f t="shared" si="10"/>
        <v>5692</v>
      </c>
      <c r="AF15" s="64" t="e">
        <f>#REF!+AB15</f>
        <v>#REF!</v>
      </c>
      <c r="AG15" s="64" t="e">
        <f>#REF!+AC15</f>
        <v>#REF!</v>
      </c>
      <c r="AH15" s="65">
        <f t="shared" si="4"/>
        <v>267.86343612334804</v>
      </c>
      <c r="AI15" s="4"/>
    </row>
    <row r="16" spans="1:35" s="2" customFormat="1" ht="88.2" customHeight="1" x14ac:dyDescent="0.6">
      <c r="A16" s="4"/>
      <c r="B16" s="4"/>
      <c r="C16" s="49">
        <v>10</v>
      </c>
      <c r="D16" s="50" t="s">
        <v>13</v>
      </c>
      <c r="E16" s="75">
        <v>102</v>
      </c>
      <c r="F16" s="67">
        <v>60</v>
      </c>
      <c r="G16" s="67">
        <f t="shared" si="5"/>
        <v>6120</v>
      </c>
      <c r="H16" s="57">
        <f t="shared" si="6"/>
        <v>4590</v>
      </c>
      <c r="I16" s="72">
        <v>525</v>
      </c>
      <c r="J16" s="73">
        <v>488</v>
      </c>
      <c r="K16" s="74">
        <v>451</v>
      </c>
      <c r="L16" s="74">
        <v>333</v>
      </c>
      <c r="M16" s="74">
        <v>1436</v>
      </c>
      <c r="N16" s="74">
        <v>1015</v>
      </c>
      <c r="O16" s="74">
        <v>371</v>
      </c>
      <c r="P16" s="74">
        <v>229</v>
      </c>
      <c r="Q16" s="74">
        <f t="shared" si="7"/>
        <v>1807</v>
      </c>
      <c r="R16" s="74">
        <f t="shared" si="8"/>
        <v>1244</v>
      </c>
      <c r="S16" s="59">
        <f t="shared" si="0"/>
        <v>976</v>
      </c>
      <c r="T16" s="59">
        <f t="shared" si="1"/>
        <v>821</v>
      </c>
      <c r="U16" s="60">
        <f t="shared" si="2"/>
        <v>49.852941176470587</v>
      </c>
      <c r="V16" s="70">
        <v>20</v>
      </c>
      <c r="W16" s="71">
        <f t="shared" si="3"/>
        <v>2040</v>
      </c>
      <c r="X16" s="63">
        <v>1349</v>
      </c>
      <c r="Y16" s="63">
        <v>1017</v>
      </c>
      <c r="Z16" s="59">
        <v>428</v>
      </c>
      <c r="AA16" s="59">
        <v>303</v>
      </c>
      <c r="AB16" s="59"/>
      <c r="AC16" s="59"/>
      <c r="AD16" s="59">
        <f t="shared" si="9"/>
        <v>1777</v>
      </c>
      <c r="AE16" s="59">
        <f t="shared" si="10"/>
        <v>1320</v>
      </c>
      <c r="AF16" s="64" t="e">
        <f>#REF!+AB16</f>
        <v>#REF!</v>
      </c>
      <c r="AG16" s="64" t="e">
        <f>#REF!+AC16</f>
        <v>#REF!</v>
      </c>
      <c r="AH16" s="65">
        <f t="shared" si="4"/>
        <v>151.81372549019608</v>
      </c>
      <c r="AI16" s="4"/>
    </row>
    <row r="17" spans="1:35" s="3" customFormat="1" ht="88.2" customHeight="1" x14ac:dyDescent="0.6">
      <c r="A17" s="4"/>
      <c r="B17" s="4"/>
      <c r="C17" s="49">
        <v>11</v>
      </c>
      <c r="D17" s="50" t="s">
        <v>14</v>
      </c>
      <c r="E17" s="66">
        <v>958</v>
      </c>
      <c r="F17" s="67">
        <v>60</v>
      </c>
      <c r="G17" s="67">
        <f t="shared" si="5"/>
        <v>57480</v>
      </c>
      <c r="H17" s="57">
        <f t="shared" si="6"/>
        <v>43110</v>
      </c>
      <c r="I17" s="72">
        <v>56986</v>
      </c>
      <c r="J17" s="73">
        <v>52849</v>
      </c>
      <c r="K17" s="74">
        <v>30433</v>
      </c>
      <c r="L17" s="74">
        <v>19972</v>
      </c>
      <c r="M17" s="74">
        <v>63496</v>
      </c>
      <c r="N17" s="74">
        <v>54047</v>
      </c>
      <c r="O17" s="74">
        <v>22504</v>
      </c>
      <c r="P17" s="74">
        <v>0</v>
      </c>
      <c r="Q17" s="74">
        <f t="shared" si="7"/>
        <v>86000</v>
      </c>
      <c r="R17" s="74">
        <f t="shared" si="8"/>
        <v>54047</v>
      </c>
      <c r="S17" s="59">
        <f t="shared" si="0"/>
        <v>87419</v>
      </c>
      <c r="T17" s="59">
        <f t="shared" si="1"/>
        <v>72821</v>
      </c>
      <c r="U17" s="60">
        <f t="shared" si="2"/>
        <v>243.64474599860819</v>
      </c>
      <c r="V17" s="70">
        <v>20</v>
      </c>
      <c r="W17" s="71">
        <f t="shared" si="3"/>
        <v>19160</v>
      </c>
      <c r="X17" s="63">
        <v>17643</v>
      </c>
      <c r="Y17" s="63">
        <v>13642</v>
      </c>
      <c r="Z17" s="59">
        <v>4133</v>
      </c>
      <c r="AA17" s="59">
        <v>3012</v>
      </c>
      <c r="AB17" s="59"/>
      <c r="AC17" s="59"/>
      <c r="AD17" s="59">
        <f t="shared" si="9"/>
        <v>21776</v>
      </c>
      <c r="AE17" s="59">
        <f t="shared" si="10"/>
        <v>16654</v>
      </c>
      <c r="AF17" s="64" t="e">
        <f>#REF!+AB17</f>
        <v>#REF!</v>
      </c>
      <c r="AG17" s="64" t="e">
        <f>#REF!+AC17</f>
        <v>#REF!</v>
      </c>
      <c r="AH17" s="65">
        <f t="shared" si="4"/>
        <v>200.57411273486431</v>
      </c>
      <c r="AI17" s="4"/>
    </row>
    <row r="18" spans="1:35" s="2" customFormat="1" ht="88.2" customHeight="1" x14ac:dyDescent="0.6">
      <c r="A18" s="4"/>
      <c r="B18" s="4"/>
      <c r="C18" s="49">
        <v>12</v>
      </c>
      <c r="D18" s="50" t="s">
        <v>15</v>
      </c>
      <c r="E18" s="66">
        <v>298</v>
      </c>
      <c r="F18" s="67">
        <v>60</v>
      </c>
      <c r="G18" s="67">
        <f t="shared" si="5"/>
        <v>17880</v>
      </c>
      <c r="H18" s="57">
        <f t="shared" si="6"/>
        <v>13410</v>
      </c>
      <c r="I18" s="79">
        <v>11974</v>
      </c>
      <c r="J18" s="80">
        <v>10671</v>
      </c>
      <c r="K18" s="59">
        <v>0</v>
      </c>
      <c r="L18" s="59">
        <v>0</v>
      </c>
      <c r="M18" s="59">
        <v>3129</v>
      </c>
      <c r="N18" s="59">
        <v>1404</v>
      </c>
      <c r="O18" s="59">
        <v>29753</v>
      </c>
      <c r="P18" s="59">
        <v>18508</v>
      </c>
      <c r="Q18" s="59">
        <f t="shared" si="7"/>
        <v>32882</v>
      </c>
      <c r="R18" s="59">
        <f t="shared" si="8"/>
        <v>19912</v>
      </c>
      <c r="S18" s="59">
        <f t="shared" si="0"/>
        <v>11974</v>
      </c>
      <c r="T18" s="59">
        <f t="shared" si="1"/>
        <v>10671</v>
      </c>
      <c r="U18" s="60">
        <f t="shared" si="2"/>
        <v>295.26845637583892</v>
      </c>
      <c r="V18" s="70">
        <v>20</v>
      </c>
      <c r="W18" s="71">
        <f t="shared" si="3"/>
        <v>5960</v>
      </c>
      <c r="X18" s="63">
        <v>1282</v>
      </c>
      <c r="Y18" s="63">
        <v>936</v>
      </c>
      <c r="Z18" s="59">
        <v>3129</v>
      </c>
      <c r="AA18" s="59">
        <v>1404</v>
      </c>
      <c r="AB18" s="59"/>
      <c r="AC18" s="59"/>
      <c r="AD18" s="59">
        <f t="shared" si="9"/>
        <v>4411</v>
      </c>
      <c r="AE18" s="59">
        <f t="shared" si="10"/>
        <v>2340</v>
      </c>
      <c r="AF18" s="64" t="e">
        <f>#REF!+AB18</f>
        <v>#REF!</v>
      </c>
      <c r="AG18" s="64" t="e">
        <f>#REF!+AC18</f>
        <v>#REF!</v>
      </c>
      <c r="AH18" s="65">
        <f t="shared" si="4"/>
        <v>113.27181208053692</v>
      </c>
      <c r="AI18" s="4"/>
    </row>
    <row r="19" spans="1:35" s="2" customFormat="1" ht="88.2" customHeight="1" x14ac:dyDescent="0.6">
      <c r="A19" s="4"/>
      <c r="B19" s="4"/>
      <c r="C19" s="49">
        <v>13</v>
      </c>
      <c r="D19" s="50" t="s">
        <v>16</v>
      </c>
      <c r="E19" s="75">
        <v>80</v>
      </c>
      <c r="F19" s="67">
        <v>60</v>
      </c>
      <c r="G19" s="67">
        <f t="shared" si="5"/>
        <v>4800</v>
      </c>
      <c r="H19" s="57">
        <f t="shared" si="6"/>
        <v>3600</v>
      </c>
      <c r="I19" s="81">
        <v>132</v>
      </c>
      <c r="J19" s="82">
        <v>148</v>
      </c>
      <c r="K19" s="83">
        <v>57</v>
      </c>
      <c r="L19" s="83">
        <v>33</v>
      </c>
      <c r="M19" s="83">
        <v>1</v>
      </c>
      <c r="N19" s="83">
        <v>1</v>
      </c>
      <c r="O19" s="83">
        <v>130</v>
      </c>
      <c r="P19" s="83">
        <v>108</v>
      </c>
      <c r="Q19" s="83">
        <f t="shared" si="7"/>
        <v>131</v>
      </c>
      <c r="R19" s="83">
        <f t="shared" si="8"/>
        <v>109</v>
      </c>
      <c r="S19" s="59">
        <f t="shared" si="0"/>
        <v>189</v>
      </c>
      <c r="T19" s="59">
        <f t="shared" si="1"/>
        <v>181</v>
      </c>
      <c r="U19" s="60">
        <f t="shared" si="2"/>
        <v>5</v>
      </c>
      <c r="V19" s="70">
        <v>20</v>
      </c>
      <c r="W19" s="71">
        <f t="shared" si="3"/>
        <v>1600</v>
      </c>
      <c r="X19" s="63">
        <v>39</v>
      </c>
      <c r="Y19" s="63">
        <v>44</v>
      </c>
      <c r="Z19" s="59">
        <v>89</v>
      </c>
      <c r="AA19" s="59">
        <v>71</v>
      </c>
      <c r="AB19" s="59"/>
      <c r="AC19" s="59"/>
      <c r="AD19" s="59">
        <f t="shared" si="9"/>
        <v>128</v>
      </c>
      <c r="AE19" s="59">
        <f t="shared" si="10"/>
        <v>115</v>
      </c>
      <c r="AF19" s="64" t="e">
        <f>#REF!+AB19</f>
        <v>#REF!</v>
      </c>
      <c r="AG19" s="64" t="e">
        <f>#REF!+AC19</f>
        <v>#REF!</v>
      </c>
      <c r="AH19" s="65">
        <f t="shared" si="4"/>
        <v>15.187500000000002</v>
      </c>
      <c r="AI19" s="4"/>
    </row>
    <row r="20" spans="1:35" s="3" customFormat="1" ht="88.2" customHeight="1" x14ac:dyDescent="0.6">
      <c r="A20" s="4"/>
      <c r="B20" s="4"/>
      <c r="C20" s="49">
        <v>14</v>
      </c>
      <c r="D20" s="50" t="s">
        <v>17</v>
      </c>
      <c r="E20" s="66">
        <v>18</v>
      </c>
      <c r="F20" s="67">
        <v>60</v>
      </c>
      <c r="G20" s="67">
        <f t="shared" si="5"/>
        <v>1080</v>
      </c>
      <c r="H20" s="57">
        <f t="shared" si="6"/>
        <v>810</v>
      </c>
      <c r="I20" s="72">
        <v>5</v>
      </c>
      <c r="J20" s="73">
        <v>8</v>
      </c>
      <c r="K20" s="74">
        <v>4</v>
      </c>
      <c r="L20" s="74">
        <v>1</v>
      </c>
      <c r="M20" s="74">
        <v>131</v>
      </c>
      <c r="N20" s="74">
        <v>25</v>
      </c>
      <c r="O20" s="74">
        <v>48</v>
      </c>
      <c r="P20" s="74">
        <v>19</v>
      </c>
      <c r="Q20" s="74">
        <f t="shared" si="7"/>
        <v>179</v>
      </c>
      <c r="R20" s="74">
        <f t="shared" si="8"/>
        <v>44</v>
      </c>
      <c r="S20" s="59">
        <f t="shared" si="0"/>
        <v>9</v>
      </c>
      <c r="T20" s="59">
        <f t="shared" si="1"/>
        <v>9</v>
      </c>
      <c r="U20" s="60">
        <f t="shared" si="2"/>
        <v>20.648148148148149</v>
      </c>
      <c r="V20" s="70">
        <v>20</v>
      </c>
      <c r="W20" s="71">
        <f t="shared" si="3"/>
        <v>360</v>
      </c>
      <c r="X20" s="63">
        <v>38</v>
      </c>
      <c r="Y20" s="63">
        <v>17</v>
      </c>
      <c r="Z20" s="59">
        <v>19</v>
      </c>
      <c r="AA20" s="59">
        <v>7</v>
      </c>
      <c r="AB20" s="59"/>
      <c r="AC20" s="59"/>
      <c r="AD20" s="59">
        <f t="shared" si="9"/>
        <v>57</v>
      </c>
      <c r="AE20" s="59">
        <f t="shared" si="10"/>
        <v>24</v>
      </c>
      <c r="AF20" s="64" t="e">
        <f>#REF!+AB20</f>
        <v>#REF!</v>
      </c>
      <c r="AG20" s="64" t="e">
        <f>#REF!+AC20</f>
        <v>#REF!</v>
      </c>
      <c r="AH20" s="65">
        <f t="shared" si="4"/>
        <v>22.5</v>
      </c>
      <c r="AI20" s="4"/>
    </row>
    <row r="21" spans="1:35" s="2" customFormat="1" ht="88.2" customHeight="1" x14ac:dyDescent="0.6">
      <c r="A21" s="4"/>
      <c r="B21" s="4"/>
      <c r="C21" s="49">
        <v>15</v>
      </c>
      <c r="D21" s="50" t="s">
        <v>18</v>
      </c>
      <c r="E21" s="75">
        <v>471</v>
      </c>
      <c r="F21" s="67">
        <v>60</v>
      </c>
      <c r="G21" s="67">
        <f t="shared" si="5"/>
        <v>28260</v>
      </c>
      <c r="H21" s="57">
        <f t="shared" si="6"/>
        <v>21195</v>
      </c>
      <c r="I21" s="72">
        <v>303</v>
      </c>
      <c r="J21" s="73">
        <v>291</v>
      </c>
      <c r="K21" s="74">
        <v>1406</v>
      </c>
      <c r="L21" s="74">
        <v>1166</v>
      </c>
      <c r="M21" s="74">
        <v>207</v>
      </c>
      <c r="N21" s="74">
        <v>0</v>
      </c>
      <c r="O21" s="74">
        <v>300</v>
      </c>
      <c r="P21" s="74">
        <v>66</v>
      </c>
      <c r="Q21" s="74">
        <f t="shared" si="7"/>
        <v>507</v>
      </c>
      <c r="R21" s="74">
        <f t="shared" si="8"/>
        <v>66</v>
      </c>
      <c r="S21" s="59">
        <f t="shared" si="0"/>
        <v>1709</v>
      </c>
      <c r="T21" s="59">
        <f t="shared" si="1"/>
        <v>1457</v>
      </c>
      <c r="U21" s="60">
        <f t="shared" si="2"/>
        <v>2.0276008492569</v>
      </c>
      <c r="V21" s="70">
        <v>20</v>
      </c>
      <c r="W21" s="71">
        <f t="shared" si="3"/>
        <v>9420</v>
      </c>
      <c r="X21" s="63">
        <v>1055</v>
      </c>
      <c r="Y21" s="63">
        <v>0</v>
      </c>
      <c r="Z21" s="59">
        <v>600</v>
      </c>
      <c r="AA21" s="59">
        <v>67</v>
      </c>
      <c r="AB21" s="59"/>
      <c r="AC21" s="59"/>
      <c r="AD21" s="59">
        <f t="shared" si="9"/>
        <v>1655</v>
      </c>
      <c r="AE21" s="59">
        <f t="shared" si="10"/>
        <v>67</v>
      </c>
      <c r="AF21" s="64" t="e">
        <f>#REF!+AB21</f>
        <v>#REF!</v>
      </c>
      <c r="AG21" s="64" t="e">
        <f>#REF!+AC21</f>
        <v>#REF!</v>
      </c>
      <c r="AH21" s="65">
        <f t="shared" si="4"/>
        <v>18.280254777070063</v>
      </c>
      <c r="AI21" s="4"/>
    </row>
    <row r="22" spans="1:35" s="2" customFormat="1" ht="88.2" customHeight="1" x14ac:dyDescent="0.6">
      <c r="A22" s="4"/>
      <c r="B22" s="4"/>
      <c r="C22" s="49">
        <v>16</v>
      </c>
      <c r="D22" s="50" t="s">
        <v>19</v>
      </c>
      <c r="E22" s="75">
        <v>272</v>
      </c>
      <c r="F22" s="67">
        <v>60</v>
      </c>
      <c r="G22" s="67">
        <f t="shared" si="5"/>
        <v>16320</v>
      </c>
      <c r="H22" s="57">
        <f t="shared" si="6"/>
        <v>12240</v>
      </c>
      <c r="I22" s="72">
        <v>142</v>
      </c>
      <c r="J22" s="73">
        <v>114</v>
      </c>
      <c r="K22" s="74">
        <v>19</v>
      </c>
      <c r="L22" s="74">
        <v>2</v>
      </c>
      <c r="M22" s="74">
        <v>100</v>
      </c>
      <c r="N22" s="74">
        <v>117</v>
      </c>
      <c r="O22" s="74">
        <v>19</v>
      </c>
      <c r="P22" s="74">
        <v>2</v>
      </c>
      <c r="Q22" s="74">
        <f t="shared" si="7"/>
        <v>119</v>
      </c>
      <c r="R22" s="74">
        <f t="shared" si="8"/>
        <v>119</v>
      </c>
      <c r="S22" s="59">
        <f t="shared" si="0"/>
        <v>161</v>
      </c>
      <c r="T22" s="59">
        <f t="shared" si="1"/>
        <v>116</v>
      </c>
      <c r="U22" s="60">
        <f t="shared" si="2"/>
        <v>1.4583333333333333</v>
      </c>
      <c r="V22" s="70">
        <v>20</v>
      </c>
      <c r="W22" s="71">
        <f t="shared" si="3"/>
        <v>5440</v>
      </c>
      <c r="X22" s="63">
        <v>132</v>
      </c>
      <c r="Y22" s="63">
        <v>52</v>
      </c>
      <c r="Z22" s="59">
        <v>191</v>
      </c>
      <c r="AA22" s="59">
        <v>2</v>
      </c>
      <c r="AB22" s="59"/>
      <c r="AC22" s="59"/>
      <c r="AD22" s="59">
        <f t="shared" si="9"/>
        <v>323</v>
      </c>
      <c r="AE22" s="59">
        <f t="shared" si="10"/>
        <v>54</v>
      </c>
      <c r="AF22" s="64" t="e">
        <f>#REF!+AB22</f>
        <v>#REF!</v>
      </c>
      <c r="AG22" s="64" t="e">
        <f>#REF!+AC22</f>
        <v>#REF!</v>
      </c>
      <c r="AH22" s="65">
        <f t="shared" si="4"/>
        <v>6.9301470588235299</v>
      </c>
      <c r="AI22" s="4"/>
    </row>
    <row r="23" spans="1:35" s="3" customFormat="1" ht="88.2" customHeight="1" x14ac:dyDescent="0.6">
      <c r="A23" s="4"/>
      <c r="B23" s="4"/>
      <c r="C23" s="49">
        <v>17</v>
      </c>
      <c r="D23" s="50" t="s">
        <v>20</v>
      </c>
      <c r="E23" s="66">
        <v>90</v>
      </c>
      <c r="F23" s="67">
        <v>60</v>
      </c>
      <c r="G23" s="67">
        <f t="shared" si="5"/>
        <v>5400</v>
      </c>
      <c r="H23" s="57">
        <f t="shared" si="6"/>
        <v>4050</v>
      </c>
      <c r="I23" s="84">
        <v>18</v>
      </c>
      <c r="J23" s="85">
        <v>14</v>
      </c>
      <c r="K23" s="86">
        <v>15</v>
      </c>
      <c r="L23" s="86">
        <v>3</v>
      </c>
      <c r="M23" s="86">
        <v>0</v>
      </c>
      <c r="N23" s="86">
        <v>0</v>
      </c>
      <c r="O23" s="86">
        <v>16</v>
      </c>
      <c r="P23" s="86">
        <v>7</v>
      </c>
      <c r="Q23" s="86">
        <f t="shared" si="7"/>
        <v>16</v>
      </c>
      <c r="R23" s="86">
        <f t="shared" si="8"/>
        <v>7</v>
      </c>
      <c r="S23" s="59">
        <f t="shared" si="0"/>
        <v>33</v>
      </c>
      <c r="T23" s="59">
        <f t="shared" si="1"/>
        <v>17</v>
      </c>
      <c r="U23" s="60">
        <f t="shared" si="2"/>
        <v>0.42592592592592593</v>
      </c>
      <c r="V23" s="70">
        <v>20</v>
      </c>
      <c r="W23" s="71">
        <f t="shared" si="3"/>
        <v>1800</v>
      </c>
      <c r="X23" s="63">
        <v>0</v>
      </c>
      <c r="Y23" s="63">
        <v>0</v>
      </c>
      <c r="Z23" s="59">
        <v>10</v>
      </c>
      <c r="AA23" s="59">
        <v>3</v>
      </c>
      <c r="AB23" s="59"/>
      <c r="AC23" s="59"/>
      <c r="AD23" s="59">
        <f t="shared" si="9"/>
        <v>10</v>
      </c>
      <c r="AE23" s="59">
        <f t="shared" si="10"/>
        <v>3</v>
      </c>
      <c r="AF23" s="64" t="e">
        <f>#REF!+AB23</f>
        <v>#REF!</v>
      </c>
      <c r="AG23" s="64" t="e">
        <f>#REF!+AC23</f>
        <v>#REF!</v>
      </c>
      <c r="AH23" s="65">
        <f t="shared" si="4"/>
        <v>0.72222222222222221</v>
      </c>
      <c r="AI23" s="4"/>
    </row>
    <row r="24" spans="1:35" s="2" customFormat="1" ht="88.2" customHeight="1" x14ac:dyDescent="0.6">
      <c r="A24" s="4"/>
      <c r="B24" s="4"/>
      <c r="C24" s="49">
        <v>18</v>
      </c>
      <c r="D24" s="50" t="s">
        <v>21</v>
      </c>
      <c r="E24" s="66">
        <v>96</v>
      </c>
      <c r="F24" s="67">
        <v>60</v>
      </c>
      <c r="G24" s="67">
        <f t="shared" si="5"/>
        <v>5760</v>
      </c>
      <c r="H24" s="57">
        <f t="shared" si="6"/>
        <v>4320</v>
      </c>
      <c r="I24" s="72">
        <v>14</v>
      </c>
      <c r="J24" s="73">
        <v>9</v>
      </c>
      <c r="K24" s="74">
        <v>0</v>
      </c>
      <c r="L24" s="74">
        <v>0</v>
      </c>
      <c r="M24" s="74">
        <v>6</v>
      </c>
      <c r="N24" s="74">
        <v>8</v>
      </c>
      <c r="O24" s="74">
        <v>0</v>
      </c>
      <c r="P24" s="74">
        <v>0</v>
      </c>
      <c r="Q24" s="74">
        <f t="shared" si="7"/>
        <v>6</v>
      </c>
      <c r="R24" s="74">
        <f t="shared" si="8"/>
        <v>8</v>
      </c>
      <c r="S24" s="59">
        <f t="shared" si="0"/>
        <v>14</v>
      </c>
      <c r="T24" s="59">
        <f t="shared" si="1"/>
        <v>9</v>
      </c>
      <c r="U24" s="60">
        <f t="shared" si="2"/>
        <v>0.24305555555555555</v>
      </c>
      <c r="V24" s="70">
        <v>20</v>
      </c>
      <c r="W24" s="71">
        <f t="shared" si="3"/>
        <v>1920</v>
      </c>
      <c r="X24" s="63">
        <v>4</v>
      </c>
      <c r="Y24" s="63">
        <v>7</v>
      </c>
      <c r="Z24" s="59">
        <v>0</v>
      </c>
      <c r="AA24" s="59">
        <v>0</v>
      </c>
      <c r="AB24" s="59"/>
      <c r="AC24" s="59"/>
      <c r="AD24" s="59">
        <f t="shared" si="9"/>
        <v>4</v>
      </c>
      <c r="AE24" s="59">
        <f t="shared" si="10"/>
        <v>7</v>
      </c>
      <c r="AF24" s="64" t="e">
        <f>#REF!+AB24</f>
        <v>#REF!</v>
      </c>
      <c r="AG24" s="64" t="e">
        <f>#REF!+AC24</f>
        <v>#REF!</v>
      </c>
      <c r="AH24" s="65">
        <f t="shared" si="4"/>
        <v>0.57291666666666663</v>
      </c>
      <c r="AI24" s="4"/>
    </row>
    <row r="25" spans="1:35" s="3" customFormat="1" ht="88.2" customHeight="1" x14ac:dyDescent="0.6">
      <c r="A25" s="4"/>
      <c r="B25" s="4"/>
      <c r="C25" s="49">
        <v>19</v>
      </c>
      <c r="D25" s="50" t="s">
        <v>22</v>
      </c>
      <c r="E25" s="66">
        <v>29</v>
      </c>
      <c r="F25" s="67">
        <v>60</v>
      </c>
      <c r="G25" s="67">
        <f t="shared" si="5"/>
        <v>1740</v>
      </c>
      <c r="H25" s="57">
        <f t="shared" si="6"/>
        <v>1305</v>
      </c>
      <c r="I25" s="72">
        <v>32</v>
      </c>
      <c r="J25" s="73">
        <v>34</v>
      </c>
      <c r="K25" s="74">
        <v>47</v>
      </c>
      <c r="L25" s="74">
        <v>29</v>
      </c>
      <c r="M25" s="74">
        <v>7</v>
      </c>
      <c r="N25" s="74">
        <v>3</v>
      </c>
      <c r="O25" s="74">
        <v>16</v>
      </c>
      <c r="P25" s="74">
        <v>39</v>
      </c>
      <c r="Q25" s="74">
        <f t="shared" si="7"/>
        <v>23</v>
      </c>
      <c r="R25" s="74">
        <f t="shared" si="8"/>
        <v>42</v>
      </c>
      <c r="S25" s="59">
        <f t="shared" si="0"/>
        <v>79</v>
      </c>
      <c r="T25" s="59">
        <f t="shared" si="1"/>
        <v>63</v>
      </c>
      <c r="U25" s="60">
        <f t="shared" si="2"/>
        <v>3.7356321839080464</v>
      </c>
      <c r="V25" s="70">
        <v>20</v>
      </c>
      <c r="W25" s="71">
        <f t="shared" si="3"/>
        <v>580</v>
      </c>
      <c r="X25" s="63">
        <v>6</v>
      </c>
      <c r="Y25" s="63">
        <v>0</v>
      </c>
      <c r="Z25" s="59">
        <v>5</v>
      </c>
      <c r="AA25" s="59">
        <v>20</v>
      </c>
      <c r="AB25" s="59"/>
      <c r="AC25" s="59"/>
      <c r="AD25" s="59">
        <f t="shared" si="9"/>
        <v>11</v>
      </c>
      <c r="AE25" s="59">
        <f t="shared" si="10"/>
        <v>20</v>
      </c>
      <c r="AF25" s="64" t="e">
        <f>#REF!+AB25</f>
        <v>#REF!</v>
      </c>
      <c r="AG25" s="64" t="e">
        <f>#REF!+AC25</f>
        <v>#REF!</v>
      </c>
      <c r="AH25" s="65">
        <f t="shared" si="4"/>
        <v>5.3448275862068968</v>
      </c>
      <c r="AI25" s="4"/>
    </row>
    <row r="26" spans="1:35" s="2" customFormat="1" ht="88.2" customHeight="1" x14ac:dyDescent="0.6">
      <c r="A26" s="4"/>
      <c r="B26" s="4"/>
      <c r="C26" s="49">
        <v>20</v>
      </c>
      <c r="D26" s="50" t="s">
        <v>23</v>
      </c>
      <c r="E26" s="66">
        <v>137</v>
      </c>
      <c r="F26" s="67">
        <v>60</v>
      </c>
      <c r="G26" s="67">
        <f t="shared" si="5"/>
        <v>8220</v>
      </c>
      <c r="H26" s="57">
        <f t="shared" si="6"/>
        <v>6165</v>
      </c>
      <c r="I26" s="72">
        <v>31</v>
      </c>
      <c r="J26" s="73">
        <v>38</v>
      </c>
      <c r="K26" s="74">
        <v>2</v>
      </c>
      <c r="L26" s="74">
        <v>1</v>
      </c>
      <c r="M26" s="74">
        <v>3873</v>
      </c>
      <c r="N26" s="74">
        <v>1264</v>
      </c>
      <c r="O26" s="74">
        <v>204</v>
      </c>
      <c r="P26" s="74">
        <v>82</v>
      </c>
      <c r="Q26" s="74">
        <f t="shared" si="7"/>
        <v>4077</v>
      </c>
      <c r="R26" s="74">
        <f t="shared" si="8"/>
        <v>1346</v>
      </c>
      <c r="S26" s="59">
        <f t="shared" si="0"/>
        <v>33</v>
      </c>
      <c r="T26" s="59">
        <f t="shared" si="1"/>
        <v>39</v>
      </c>
      <c r="U26" s="60">
        <f t="shared" si="2"/>
        <v>65.973236009732361</v>
      </c>
      <c r="V26" s="70">
        <v>20</v>
      </c>
      <c r="W26" s="71">
        <f t="shared" si="3"/>
        <v>2740</v>
      </c>
      <c r="X26" s="63">
        <v>55</v>
      </c>
      <c r="Y26" s="63">
        <v>30</v>
      </c>
      <c r="Z26" s="59">
        <v>4</v>
      </c>
      <c r="AA26" s="59">
        <v>1</v>
      </c>
      <c r="AB26" s="59"/>
      <c r="AC26" s="59"/>
      <c r="AD26" s="59">
        <f t="shared" si="9"/>
        <v>59</v>
      </c>
      <c r="AE26" s="59">
        <f t="shared" si="10"/>
        <v>31</v>
      </c>
      <c r="AF26" s="64" t="e">
        <f>#REF!+AB26</f>
        <v>#REF!</v>
      </c>
      <c r="AG26" s="64" t="e">
        <f>#REF!+AC26</f>
        <v>#REF!</v>
      </c>
      <c r="AH26" s="65">
        <f t="shared" si="4"/>
        <v>3.2846715328467155</v>
      </c>
      <c r="AI26" s="4"/>
    </row>
    <row r="27" spans="1:35" s="3" customFormat="1" ht="88.2" customHeight="1" x14ac:dyDescent="0.6">
      <c r="A27" s="4"/>
      <c r="B27" s="4"/>
      <c r="C27" s="49">
        <v>21</v>
      </c>
      <c r="D27" s="50" t="s">
        <v>24</v>
      </c>
      <c r="E27" s="66">
        <v>356</v>
      </c>
      <c r="F27" s="67">
        <v>60</v>
      </c>
      <c r="G27" s="67">
        <f t="shared" si="5"/>
        <v>21360</v>
      </c>
      <c r="H27" s="57">
        <f t="shared" si="6"/>
        <v>16020</v>
      </c>
      <c r="I27" s="87">
        <v>49</v>
      </c>
      <c r="J27" s="88">
        <v>36</v>
      </c>
      <c r="K27" s="89">
        <v>0</v>
      </c>
      <c r="L27" s="89">
        <v>0</v>
      </c>
      <c r="M27" s="89">
        <v>45</v>
      </c>
      <c r="N27" s="89">
        <v>21</v>
      </c>
      <c r="O27" s="89">
        <v>26</v>
      </c>
      <c r="P27" s="89">
        <v>0</v>
      </c>
      <c r="Q27" s="89">
        <f t="shared" si="7"/>
        <v>71</v>
      </c>
      <c r="R27" s="89">
        <f t="shared" si="8"/>
        <v>21</v>
      </c>
      <c r="S27" s="59">
        <f t="shared" si="0"/>
        <v>49</v>
      </c>
      <c r="T27" s="59">
        <f t="shared" si="1"/>
        <v>36</v>
      </c>
      <c r="U27" s="60">
        <f t="shared" si="2"/>
        <v>0.43071161048689138</v>
      </c>
      <c r="V27" s="70">
        <v>20</v>
      </c>
      <c r="W27" s="71">
        <f t="shared" si="3"/>
        <v>7120</v>
      </c>
      <c r="X27" s="63">
        <v>22</v>
      </c>
      <c r="Y27" s="63">
        <v>5</v>
      </c>
      <c r="Z27" s="59">
        <v>16</v>
      </c>
      <c r="AA27" s="59">
        <v>0</v>
      </c>
      <c r="AB27" s="59"/>
      <c r="AC27" s="59"/>
      <c r="AD27" s="59">
        <f t="shared" si="9"/>
        <v>38</v>
      </c>
      <c r="AE27" s="59">
        <f t="shared" si="10"/>
        <v>5</v>
      </c>
      <c r="AF27" s="64" t="e">
        <f>#REF!+AB27</f>
        <v>#REF!</v>
      </c>
      <c r="AG27" s="64" t="e">
        <f>#REF!+AC27</f>
        <v>#REF!</v>
      </c>
      <c r="AH27" s="65">
        <f t="shared" si="4"/>
        <v>0.6039325842696629</v>
      </c>
      <c r="AI27" s="4"/>
    </row>
    <row r="28" spans="1:35" s="2" customFormat="1" ht="88.2" customHeight="1" x14ac:dyDescent="0.6">
      <c r="A28" s="4"/>
      <c r="B28" s="4"/>
      <c r="C28" s="49">
        <v>22</v>
      </c>
      <c r="D28" s="50" t="s">
        <v>25</v>
      </c>
      <c r="E28" s="66">
        <v>11</v>
      </c>
      <c r="F28" s="67">
        <v>60</v>
      </c>
      <c r="G28" s="67">
        <f t="shared" si="5"/>
        <v>660</v>
      </c>
      <c r="H28" s="57">
        <f t="shared" si="6"/>
        <v>495</v>
      </c>
      <c r="I28" s="72">
        <v>21</v>
      </c>
      <c r="J28" s="73">
        <v>15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f t="shared" si="7"/>
        <v>0</v>
      </c>
      <c r="R28" s="74">
        <f t="shared" si="8"/>
        <v>0</v>
      </c>
      <c r="S28" s="59">
        <f t="shared" si="0"/>
        <v>21</v>
      </c>
      <c r="T28" s="59">
        <f t="shared" si="1"/>
        <v>15</v>
      </c>
      <c r="U28" s="60">
        <f t="shared" si="2"/>
        <v>0</v>
      </c>
      <c r="V28" s="70">
        <v>20</v>
      </c>
      <c r="W28" s="71">
        <f t="shared" si="3"/>
        <v>220</v>
      </c>
      <c r="X28" s="63">
        <v>0</v>
      </c>
      <c r="Y28" s="63">
        <v>0</v>
      </c>
      <c r="Z28" s="59">
        <v>0</v>
      </c>
      <c r="AA28" s="59">
        <v>0</v>
      </c>
      <c r="AB28" s="59"/>
      <c r="AC28" s="59"/>
      <c r="AD28" s="59">
        <f t="shared" si="9"/>
        <v>0</v>
      </c>
      <c r="AE28" s="59">
        <f t="shared" si="10"/>
        <v>0</v>
      </c>
      <c r="AF28" s="64" t="e">
        <f>#REF!+AB28</f>
        <v>#REF!</v>
      </c>
      <c r="AG28" s="64" t="e">
        <f>#REF!+AC28</f>
        <v>#REF!</v>
      </c>
      <c r="AH28" s="65">
        <f t="shared" si="4"/>
        <v>0</v>
      </c>
      <c r="AI28" s="4"/>
    </row>
    <row r="29" spans="1:35" s="2" customFormat="1" ht="88.2" customHeight="1" x14ac:dyDescent="0.6">
      <c r="A29" s="4"/>
      <c r="B29" s="4"/>
      <c r="C29" s="49">
        <v>23</v>
      </c>
      <c r="D29" s="50" t="s">
        <v>42</v>
      </c>
      <c r="E29" s="66">
        <v>10</v>
      </c>
      <c r="F29" s="67">
        <v>60</v>
      </c>
      <c r="G29" s="67">
        <f t="shared" si="5"/>
        <v>600</v>
      </c>
      <c r="H29" s="57">
        <f t="shared" si="6"/>
        <v>450</v>
      </c>
      <c r="I29" s="72"/>
      <c r="J29" s="73"/>
      <c r="K29" s="74"/>
      <c r="L29" s="74"/>
      <c r="M29" s="74">
        <v>0</v>
      </c>
      <c r="N29" s="74">
        <v>0</v>
      </c>
      <c r="O29" s="74">
        <v>0</v>
      </c>
      <c r="P29" s="74">
        <v>0</v>
      </c>
      <c r="Q29" s="74">
        <f t="shared" si="7"/>
        <v>0</v>
      </c>
      <c r="R29" s="74">
        <f t="shared" si="8"/>
        <v>0</v>
      </c>
      <c r="S29" s="59"/>
      <c r="T29" s="59"/>
      <c r="U29" s="60">
        <v>0</v>
      </c>
      <c r="V29" s="70">
        <v>0</v>
      </c>
      <c r="W29" s="71">
        <v>0</v>
      </c>
      <c r="X29" s="63">
        <v>0</v>
      </c>
      <c r="Y29" s="63">
        <v>0</v>
      </c>
      <c r="Z29" s="59">
        <v>0</v>
      </c>
      <c r="AA29" s="59">
        <v>0</v>
      </c>
      <c r="AB29" s="59"/>
      <c r="AC29" s="59"/>
      <c r="AD29" s="59">
        <f t="shared" si="9"/>
        <v>0</v>
      </c>
      <c r="AE29" s="59">
        <f t="shared" si="10"/>
        <v>0</v>
      </c>
      <c r="AF29" s="64"/>
      <c r="AG29" s="64" t="e">
        <f>#REF!+AC29</f>
        <v>#REF!</v>
      </c>
      <c r="AH29" s="65">
        <v>0</v>
      </c>
      <c r="AI29" s="4"/>
    </row>
    <row r="30" spans="1:35" s="2" customFormat="1" ht="88.2" customHeight="1" x14ac:dyDescent="0.6">
      <c r="A30" s="4"/>
      <c r="B30" s="4"/>
      <c r="C30" s="49">
        <v>24</v>
      </c>
      <c r="D30" s="51" t="s">
        <v>26</v>
      </c>
      <c r="E30" s="90">
        <v>39</v>
      </c>
      <c r="F30" s="67">
        <v>60</v>
      </c>
      <c r="G30" s="67">
        <f t="shared" si="5"/>
        <v>2340</v>
      </c>
      <c r="H30" s="57">
        <f t="shared" si="6"/>
        <v>1755</v>
      </c>
      <c r="I30" s="72">
        <v>0</v>
      </c>
      <c r="J30" s="73">
        <v>0</v>
      </c>
      <c r="K30" s="74">
        <v>14</v>
      </c>
      <c r="L30" s="74">
        <v>0</v>
      </c>
      <c r="M30" s="74">
        <v>1118</v>
      </c>
      <c r="N30" s="74">
        <v>306</v>
      </c>
      <c r="O30" s="74">
        <v>406</v>
      </c>
      <c r="P30" s="74">
        <v>71</v>
      </c>
      <c r="Q30" s="74">
        <f t="shared" si="7"/>
        <v>1524</v>
      </c>
      <c r="R30" s="74">
        <f t="shared" si="8"/>
        <v>377</v>
      </c>
      <c r="S30" s="59">
        <f t="shared" si="0"/>
        <v>14</v>
      </c>
      <c r="T30" s="59">
        <f t="shared" si="1"/>
        <v>0</v>
      </c>
      <c r="U30" s="60">
        <f t="shared" si="2"/>
        <v>81.239316239316238</v>
      </c>
      <c r="V30" s="70">
        <v>20</v>
      </c>
      <c r="W30" s="71">
        <f t="shared" si="3"/>
        <v>780</v>
      </c>
      <c r="X30" s="63">
        <v>384</v>
      </c>
      <c r="Y30" s="63">
        <v>73</v>
      </c>
      <c r="Z30" s="59">
        <v>205</v>
      </c>
      <c r="AA30" s="59">
        <v>19</v>
      </c>
      <c r="AB30" s="59"/>
      <c r="AC30" s="59"/>
      <c r="AD30" s="59">
        <f t="shared" si="9"/>
        <v>589</v>
      </c>
      <c r="AE30" s="59">
        <f t="shared" si="10"/>
        <v>92</v>
      </c>
      <c r="AF30" s="64" t="e">
        <f>#REF!+AB30</f>
        <v>#REF!</v>
      </c>
      <c r="AG30" s="64" t="e">
        <f>#REF!+AC30</f>
        <v>#REF!</v>
      </c>
      <c r="AH30" s="65">
        <f t="shared" ref="AH30:AH36" si="11">(AD30+AE30)/W30*100</f>
        <v>87.307692307692307</v>
      </c>
      <c r="AI30" s="4"/>
    </row>
    <row r="31" spans="1:35" s="2" customFormat="1" ht="88.2" customHeight="1" x14ac:dyDescent="0.6">
      <c r="A31" s="4"/>
      <c r="B31" s="4"/>
      <c r="C31" s="49">
        <v>25</v>
      </c>
      <c r="D31" s="51" t="s">
        <v>27</v>
      </c>
      <c r="E31" s="66">
        <v>141</v>
      </c>
      <c r="F31" s="67">
        <v>60</v>
      </c>
      <c r="G31" s="67">
        <f t="shared" si="5"/>
        <v>8460</v>
      </c>
      <c r="H31" s="57">
        <f t="shared" si="6"/>
        <v>6345</v>
      </c>
      <c r="I31" s="72">
        <v>0</v>
      </c>
      <c r="J31" s="73">
        <v>0</v>
      </c>
      <c r="K31" s="74">
        <v>0</v>
      </c>
      <c r="L31" s="74">
        <v>0</v>
      </c>
      <c r="M31" s="74">
        <v>1930</v>
      </c>
      <c r="N31" s="74">
        <v>1090</v>
      </c>
      <c r="O31" s="74">
        <v>1930</v>
      </c>
      <c r="P31" s="74">
        <v>1090</v>
      </c>
      <c r="Q31" s="74">
        <f t="shared" si="7"/>
        <v>3860</v>
      </c>
      <c r="R31" s="74">
        <f t="shared" si="8"/>
        <v>2180</v>
      </c>
      <c r="S31" s="59">
        <f t="shared" si="0"/>
        <v>0</v>
      </c>
      <c r="T31" s="59">
        <f t="shared" si="1"/>
        <v>0</v>
      </c>
      <c r="U31" s="60">
        <f t="shared" si="2"/>
        <v>71.394799054373522</v>
      </c>
      <c r="V31" s="70">
        <v>20</v>
      </c>
      <c r="W31" s="71">
        <f t="shared" si="3"/>
        <v>2820</v>
      </c>
      <c r="X31" s="63">
        <v>623</v>
      </c>
      <c r="Y31" s="63">
        <v>297</v>
      </c>
      <c r="Z31" s="59">
        <v>623</v>
      </c>
      <c r="AA31" s="59">
        <v>297</v>
      </c>
      <c r="AB31" s="59"/>
      <c r="AC31" s="59"/>
      <c r="AD31" s="59">
        <f t="shared" si="9"/>
        <v>1246</v>
      </c>
      <c r="AE31" s="59">
        <f t="shared" si="10"/>
        <v>594</v>
      </c>
      <c r="AF31" s="64" t="e">
        <f>#REF!+AB31</f>
        <v>#REF!</v>
      </c>
      <c r="AG31" s="64" t="e">
        <f>#REF!+AC31</f>
        <v>#REF!</v>
      </c>
      <c r="AH31" s="65">
        <f t="shared" si="11"/>
        <v>65.248226950354621</v>
      </c>
      <c r="AI31" s="4"/>
    </row>
    <row r="32" spans="1:35" s="3" customFormat="1" ht="88.2" customHeight="1" x14ac:dyDescent="0.6">
      <c r="A32" s="4"/>
      <c r="B32" s="4"/>
      <c r="C32" s="49">
        <v>26</v>
      </c>
      <c r="D32" s="51" t="s">
        <v>28</v>
      </c>
      <c r="E32" s="66">
        <v>16</v>
      </c>
      <c r="F32" s="67">
        <v>60</v>
      </c>
      <c r="G32" s="67">
        <f t="shared" si="5"/>
        <v>960</v>
      </c>
      <c r="H32" s="57">
        <f t="shared" si="6"/>
        <v>720</v>
      </c>
      <c r="I32" s="72">
        <v>0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f t="shared" si="7"/>
        <v>0</v>
      </c>
      <c r="R32" s="74">
        <f t="shared" si="8"/>
        <v>0</v>
      </c>
      <c r="S32" s="59">
        <f t="shared" si="0"/>
        <v>0</v>
      </c>
      <c r="T32" s="59">
        <f t="shared" si="1"/>
        <v>0</v>
      </c>
      <c r="U32" s="60">
        <f t="shared" si="2"/>
        <v>0</v>
      </c>
      <c r="V32" s="70">
        <v>20</v>
      </c>
      <c r="W32" s="71">
        <f t="shared" si="3"/>
        <v>320</v>
      </c>
      <c r="X32" s="63">
        <v>0</v>
      </c>
      <c r="Y32" s="63">
        <v>0</v>
      </c>
      <c r="Z32" s="59">
        <v>0</v>
      </c>
      <c r="AA32" s="59">
        <v>0</v>
      </c>
      <c r="AB32" s="59"/>
      <c r="AC32" s="59"/>
      <c r="AD32" s="59">
        <f t="shared" si="9"/>
        <v>0</v>
      </c>
      <c r="AE32" s="59">
        <f t="shared" si="10"/>
        <v>0</v>
      </c>
      <c r="AF32" s="64" t="e">
        <f>#REF!+AB32</f>
        <v>#REF!</v>
      </c>
      <c r="AG32" s="64" t="e">
        <f>#REF!+AC32</f>
        <v>#REF!</v>
      </c>
      <c r="AH32" s="65">
        <f t="shared" si="11"/>
        <v>0</v>
      </c>
      <c r="AI32" s="4"/>
    </row>
    <row r="33" spans="1:35" s="2" customFormat="1" ht="88.2" customHeight="1" x14ac:dyDescent="0.6">
      <c r="A33" s="4"/>
      <c r="B33" s="4"/>
      <c r="C33" s="49">
        <v>27</v>
      </c>
      <c r="D33" s="51" t="s">
        <v>29</v>
      </c>
      <c r="E33" s="66">
        <v>7</v>
      </c>
      <c r="F33" s="67">
        <v>60</v>
      </c>
      <c r="G33" s="67">
        <f t="shared" si="5"/>
        <v>420</v>
      </c>
      <c r="H33" s="57">
        <f t="shared" si="6"/>
        <v>315</v>
      </c>
      <c r="I33" s="72">
        <v>0</v>
      </c>
      <c r="J33" s="73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f t="shared" si="7"/>
        <v>0</v>
      </c>
      <c r="R33" s="74">
        <f t="shared" si="8"/>
        <v>0</v>
      </c>
      <c r="S33" s="59">
        <f t="shared" si="0"/>
        <v>0</v>
      </c>
      <c r="T33" s="59">
        <f t="shared" si="1"/>
        <v>0</v>
      </c>
      <c r="U33" s="60">
        <f t="shared" si="2"/>
        <v>0</v>
      </c>
      <c r="V33" s="70">
        <v>20</v>
      </c>
      <c r="W33" s="71">
        <f t="shared" si="3"/>
        <v>140</v>
      </c>
      <c r="X33" s="63">
        <v>0</v>
      </c>
      <c r="Y33" s="63">
        <v>0</v>
      </c>
      <c r="Z33" s="59">
        <v>0</v>
      </c>
      <c r="AA33" s="59">
        <v>0</v>
      </c>
      <c r="AB33" s="59"/>
      <c r="AC33" s="59"/>
      <c r="AD33" s="59">
        <f t="shared" si="9"/>
        <v>0</v>
      </c>
      <c r="AE33" s="59">
        <f t="shared" si="10"/>
        <v>0</v>
      </c>
      <c r="AF33" s="64" t="e">
        <f>#REF!+AB33</f>
        <v>#REF!</v>
      </c>
      <c r="AG33" s="64" t="e">
        <f>#REF!+AC33</f>
        <v>#REF!</v>
      </c>
      <c r="AH33" s="65">
        <f t="shared" si="11"/>
        <v>0</v>
      </c>
      <c r="AI33" s="4"/>
    </row>
    <row r="34" spans="1:35" s="3" customFormat="1" ht="88.2" customHeight="1" x14ac:dyDescent="0.6">
      <c r="A34" s="4"/>
      <c r="B34" s="4"/>
      <c r="C34" s="49">
        <v>28</v>
      </c>
      <c r="D34" s="50" t="s">
        <v>30</v>
      </c>
      <c r="E34" s="66">
        <v>423</v>
      </c>
      <c r="F34" s="67">
        <v>60</v>
      </c>
      <c r="G34" s="67">
        <f t="shared" si="5"/>
        <v>25380</v>
      </c>
      <c r="H34" s="57">
        <f t="shared" si="6"/>
        <v>19035</v>
      </c>
      <c r="I34" s="72">
        <v>31676</v>
      </c>
      <c r="J34" s="73">
        <v>19809</v>
      </c>
      <c r="K34" s="74">
        <v>14375</v>
      </c>
      <c r="L34" s="74">
        <v>13014</v>
      </c>
      <c r="M34" s="74">
        <v>62124</v>
      </c>
      <c r="N34" s="74">
        <v>73943</v>
      </c>
      <c r="O34" s="74">
        <v>22761</v>
      </c>
      <c r="P34" s="74">
        <v>27555</v>
      </c>
      <c r="Q34" s="74">
        <f t="shared" si="7"/>
        <v>84885</v>
      </c>
      <c r="R34" s="74">
        <f t="shared" si="8"/>
        <v>101498</v>
      </c>
      <c r="S34" s="59">
        <f t="shared" si="0"/>
        <v>46051</v>
      </c>
      <c r="T34" s="59">
        <f t="shared" si="1"/>
        <v>32823</v>
      </c>
      <c r="U34" s="60">
        <f t="shared" si="2"/>
        <v>734.3695823483057</v>
      </c>
      <c r="V34" s="70">
        <v>20</v>
      </c>
      <c r="W34" s="71">
        <f t="shared" si="3"/>
        <v>8460</v>
      </c>
      <c r="X34" s="63">
        <v>15066</v>
      </c>
      <c r="Y34" s="63">
        <v>16440</v>
      </c>
      <c r="Z34" s="59">
        <v>6800</v>
      </c>
      <c r="AA34" s="59">
        <v>6691</v>
      </c>
      <c r="AB34" s="59"/>
      <c r="AC34" s="59"/>
      <c r="AD34" s="59">
        <f t="shared" si="9"/>
        <v>21866</v>
      </c>
      <c r="AE34" s="59">
        <f t="shared" si="10"/>
        <v>23131</v>
      </c>
      <c r="AF34" s="64" t="e">
        <f>#REF!+AB34</f>
        <v>#REF!</v>
      </c>
      <c r="AG34" s="64" t="e">
        <f>#REF!+AC34</f>
        <v>#REF!</v>
      </c>
      <c r="AH34" s="65">
        <f t="shared" si="11"/>
        <v>531.87943262411352</v>
      </c>
      <c r="AI34" s="4"/>
    </row>
    <row r="35" spans="1:35" s="2" customFormat="1" ht="88.2" customHeight="1" thickBot="1" x14ac:dyDescent="0.65">
      <c r="A35" s="4"/>
      <c r="B35" s="4"/>
      <c r="C35" s="52">
        <v>29</v>
      </c>
      <c r="D35" s="53" t="s">
        <v>31</v>
      </c>
      <c r="E35" s="91">
        <v>801</v>
      </c>
      <c r="F35" s="92">
        <v>60</v>
      </c>
      <c r="G35" s="92">
        <f t="shared" si="5"/>
        <v>48060</v>
      </c>
      <c r="H35" s="93">
        <f t="shared" si="6"/>
        <v>36045</v>
      </c>
      <c r="I35" s="94">
        <v>519</v>
      </c>
      <c r="J35" s="95">
        <v>437</v>
      </c>
      <c r="K35" s="96">
        <v>0</v>
      </c>
      <c r="L35" s="96">
        <v>0</v>
      </c>
      <c r="M35" s="96">
        <v>6702</v>
      </c>
      <c r="N35" s="96">
        <v>2431</v>
      </c>
      <c r="O35" s="96">
        <v>483</v>
      </c>
      <c r="P35" s="96">
        <v>648</v>
      </c>
      <c r="Q35" s="96">
        <f t="shared" si="7"/>
        <v>7185</v>
      </c>
      <c r="R35" s="96">
        <f t="shared" si="8"/>
        <v>3079</v>
      </c>
      <c r="S35" s="97">
        <f t="shared" si="0"/>
        <v>519</v>
      </c>
      <c r="T35" s="97">
        <f t="shared" si="1"/>
        <v>437</v>
      </c>
      <c r="U35" s="98">
        <f t="shared" si="2"/>
        <v>21.356637536412819</v>
      </c>
      <c r="V35" s="99">
        <v>20</v>
      </c>
      <c r="W35" s="100">
        <f t="shared" si="3"/>
        <v>16020</v>
      </c>
      <c r="X35" s="101">
        <v>820</v>
      </c>
      <c r="Y35" s="101">
        <v>2339</v>
      </c>
      <c r="Z35" s="97">
        <v>125</v>
      </c>
      <c r="AA35" s="97">
        <v>348</v>
      </c>
      <c r="AB35" s="97"/>
      <c r="AC35" s="97"/>
      <c r="AD35" s="59">
        <f t="shared" si="9"/>
        <v>945</v>
      </c>
      <c r="AE35" s="59">
        <f t="shared" si="10"/>
        <v>2687</v>
      </c>
      <c r="AF35" s="102" t="e">
        <f>#REF!+AB35</f>
        <v>#REF!</v>
      </c>
      <c r="AG35" s="102" t="e">
        <f>#REF!+AC35</f>
        <v>#REF!</v>
      </c>
      <c r="AH35" s="103">
        <f t="shared" si="11"/>
        <v>22.671660424469415</v>
      </c>
      <c r="AI35" s="4"/>
    </row>
    <row r="36" spans="1:35" s="2" customFormat="1" ht="58.8" customHeight="1" thickBot="1" x14ac:dyDescent="0.7">
      <c r="A36" s="4"/>
      <c r="B36" s="4"/>
      <c r="C36" s="54"/>
      <c r="D36" s="55" t="s">
        <v>32</v>
      </c>
      <c r="E36" s="104">
        <f>SUM(E7:E35)</f>
        <v>7147</v>
      </c>
      <c r="F36" s="104"/>
      <c r="G36" s="104">
        <f>SUM(G7:G35)</f>
        <v>428820</v>
      </c>
      <c r="H36" s="105">
        <f>SUM(H7:H35)</f>
        <v>321615</v>
      </c>
      <c r="I36" s="106">
        <f t="shared" ref="I36:T36" si="12">SUM(I7:I35)</f>
        <v>143705</v>
      </c>
      <c r="J36" s="104">
        <f t="shared" si="12"/>
        <v>122969</v>
      </c>
      <c r="K36" s="107">
        <f t="shared" si="12"/>
        <v>72359</v>
      </c>
      <c r="L36" s="107">
        <f t="shared" si="12"/>
        <v>52170</v>
      </c>
      <c r="M36" s="107">
        <v>302619.2</v>
      </c>
      <c r="N36" s="107">
        <v>241452</v>
      </c>
      <c r="O36" s="107">
        <f t="shared" ref="O36:P36" si="13">SUM(O7:O35)</f>
        <v>105648.8</v>
      </c>
      <c r="P36" s="107">
        <f t="shared" si="13"/>
        <v>67038.2</v>
      </c>
      <c r="Q36" s="107">
        <f t="shared" si="7"/>
        <v>408268</v>
      </c>
      <c r="R36" s="107">
        <f t="shared" si="8"/>
        <v>308490.2</v>
      </c>
      <c r="S36" s="107">
        <f>SUM(S7:S35)</f>
        <v>216064</v>
      </c>
      <c r="T36" s="108">
        <f t="shared" si="12"/>
        <v>175139</v>
      </c>
      <c r="U36" s="109">
        <f t="shared" si="2"/>
        <v>167.146634951728</v>
      </c>
      <c r="V36" s="110"/>
      <c r="W36" s="104">
        <f>SUM(W7:W35)</f>
        <v>142740</v>
      </c>
      <c r="X36" s="111">
        <v>67565.399999999994</v>
      </c>
      <c r="Y36" s="111">
        <v>51915.6</v>
      </c>
      <c r="Z36" s="107">
        <f t="shared" ref="Z36:AG36" si="14">SUM(Z7:Z35)</f>
        <v>29681.8</v>
      </c>
      <c r="AA36" s="107">
        <f t="shared" si="14"/>
        <v>21768.2</v>
      </c>
      <c r="AB36" s="107">
        <f t="shared" si="14"/>
        <v>0</v>
      </c>
      <c r="AC36" s="107">
        <f t="shared" si="14"/>
        <v>0</v>
      </c>
      <c r="AD36" s="107">
        <f t="shared" si="14"/>
        <v>97247.200000000012</v>
      </c>
      <c r="AE36" s="107">
        <f t="shared" si="14"/>
        <v>73683.8</v>
      </c>
      <c r="AF36" s="107" t="e">
        <f t="shared" si="14"/>
        <v>#REF!</v>
      </c>
      <c r="AG36" s="107" t="e">
        <f t="shared" si="14"/>
        <v>#REF!</v>
      </c>
      <c r="AH36" s="112">
        <f t="shared" si="11"/>
        <v>119.74989491382935</v>
      </c>
      <c r="AI36" s="4"/>
    </row>
    <row r="37" spans="1:35" ht="28.2" x14ac:dyDescent="0.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0"/>
      <c r="AA37" s="10"/>
      <c r="AB37" s="10"/>
      <c r="AC37" s="10"/>
      <c r="AD37" s="10"/>
      <c r="AE37" s="114" t="s">
        <v>40</v>
      </c>
      <c r="AF37" s="10"/>
      <c r="AG37" s="12" t="s">
        <v>40</v>
      </c>
      <c r="AH37" s="13"/>
    </row>
  </sheetData>
  <mergeCells count="24">
    <mergeCell ref="F2:AH2"/>
    <mergeCell ref="C3:AH3"/>
    <mergeCell ref="F4:U4"/>
    <mergeCell ref="V4:AH4"/>
    <mergeCell ref="S5:T5"/>
    <mergeCell ref="K5:L5"/>
    <mergeCell ref="H5:H6"/>
    <mergeCell ref="G5:G6"/>
    <mergeCell ref="F5:F6"/>
    <mergeCell ref="E4:E6"/>
    <mergeCell ref="C4:C6"/>
    <mergeCell ref="D4:D6"/>
    <mergeCell ref="U5:U6"/>
    <mergeCell ref="AH5:AH6"/>
    <mergeCell ref="W5:W6"/>
    <mergeCell ref="V5:V6"/>
    <mergeCell ref="M5:N5"/>
    <mergeCell ref="X5:Y5"/>
    <mergeCell ref="AF5:AG5"/>
    <mergeCell ref="O5:P5"/>
    <mergeCell ref="Q5:R5"/>
    <mergeCell ref="Z5:AA5"/>
    <mergeCell ref="AD5:AE5"/>
    <mergeCell ref="AB5:AC5"/>
  </mergeCells>
  <pageMargins left="0.63" right="0" top="1.1000000000000001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PMSBY_PMJJBY Target-Achiev.</vt:lpstr>
      <vt:lpstr>'PMSBY_PMJJBY Target-Achiev.'!Print_Area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2021-10-30T11:43:48Z</cp:lastPrinted>
  <dcterms:created xsi:type="dcterms:W3CDTF">2020-07-15T05:20:31Z</dcterms:created>
  <dcterms:modified xsi:type="dcterms:W3CDTF">2021-11-17T10:36:26Z</dcterms:modified>
</cp:coreProperties>
</file>