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0" windowWidth="21264" windowHeight="7680"/>
  </bookViews>
  <sheets>
    <sheet name="sheet" sheetId="12" r:id="rId1"/>
    <sheet name="Sheet1" sheetId="13" state="hidden" r:id="rId2"/>
  </sheets>
  <definedNames>
    <definedName name="_xlnm.Print_Area" localSheetId="0">sheet!$B$1:$AY$39</definedName>
    <definedName name="Print_Area_MI" localSheetId="0">sheet!#REF!</definedName>
  </definedNames>
  <calcPr calcId="162913"/>
</workbook>
</file>

<file path=xl/calcChain.xml><?xml version="1.0" encoding="utf-8"?>
<calcChain xmlns="http://schemas.openxmlformats.org/spreadsheetml/2006/main">
  <c r="H36" i="12" l="1"/>
  <c r="H38" i="12" s="1"/>
  <c r="I36" i="12"/>
  <c r="I38" i="12" s="1"/>
  <c r="J36" i="12"/>
  <c r="J38" i="12" s="1"/>
  <c r="K36" i="12"/>
  <c r="K38" i="12" s="1"/>
  <c r="L36" i="12"/>
  <c r="L38" i="12" s="1"/>
  <c r="M36" i="12"/>
  <c r="N36" i="12"/>
  <c r="N38" i="12" s="1"/>
  <c r="O36" i="12"/>
  <c r="O38" i="12" s="1"/>
  <c r="P36" i="12"/>
  <c r="P38" i="12" s="1"/>
  <c r="Q36" i="12"/>
  <c r="Q38" i="12" s="1"/>
  <c r="R36" i="12"/>
  <c r="R38" i="12" s="1"/>
  <c r="S36" i="12"/>
  <c r="T36" i="12"/>
  <c r="T38" i="12" s="1"/>
  <c r="U36" i="12"/>
  <c r="U38" i="12" s="1"/>
  <c r="V36" i="12"/>
  <c r="V38" i="12" s="1"/>
  <c r="W36" i="12"/>
  <c r="W38" i="12" s="1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V36" i="12"/>
  <c r="AW36" i="12"/>
  <c r="AX36" i="12"/>
  <c r="AY36" i="12"/>
  <c r="F38" i="12"/>
  <c r="M38" i="12"/>
  <c r="S38" i="12"/>
  <c r="E36" i="12"/>
  <c r="E38" i="12" s="1"/>
  <c r="F36" i="12"/>
  <c r="G36" i="12"/>
  <c r="G38" i="12" s="1"/>
  <c r="D36" i="12"/>
  <c r="D38" i="12" s="1"/>
  <c r="AR9" i="12" l="1"/>
  <c r="AS9" i="12"/>
  <c r="AT9" i="12"/>
  <c r="AU9" i="12"/>
  <c r="AR10" i="12"/>
  <c r="AS10" i="12"/>
  <c r="AT10" i="12"/>
  <c r="AU10" i="12"/>
  <c r="AR11" i="12"/>
  <c r="AS11" i="12"/>
  <c r="AT11" i="12"/>
  <c r="AU11" i="12"/>
  <c r="AR12" i="12"/>
  <c r="AS12" i="12"/>
  <c r="AT12" i="12"/>
  <c r="AU12" i="12"/>
  <c r="AR13" i="12"/>
  <c r="AS13" i="12"/>
  <c r="AT13" i="12"/>
  <c r="AU13" i="12"/>
  <c r="AR14" i="12"/>
  <c r="AS14" i="12"/>
  <c r="AT14" i="12"/>
  <c r="AU14" i="12"/>
  <c r="AR15" i="12"/>
  <c r="AS15" i="12"/>
  <c r="AT15" i="12"/>
  <c r="AU15" i="12"/>
  <c r="AR16" i="12"/>
  <c r="AS16" i="12"/>
  <c r="AT16" i="12"/>
  <c r="AU16" i="12"/>
  <c r="AR17" i="12"/>
  <c r="AS17" i="12"/>
  <c r="AT17" i="12"/>
  <c r="AU17" i="12"/>
  <c r="AR18" i="12"/>
  <c r="AS18" i="12"/>
  <c r="AT18" i="12"/>
  <c r="AU18" i="12"/>
  <c r="AR19" i="12"/>
  <c r="AS19" i="12"/>
  <c r="AT19" i="12"/>
  <c r="AU19" i="12"/>
  <c r="AR20" i="12"/>
  <c r="AS20" i="12"/>
  <c r="AT20" i="12"/>
  <c r="AU20" i="12"/>
  <c r="AR21" i="12"/>
  <c r="AS21" i="12"/>
  <c r="AT21" i="12"/>
  <c r="AU21" i="12"/>
  <c r="AR23" i="12"/>
  <c r="AS23" i="12"/>
  <c r="AT23" i="12"/>
  <c r="AU23" i="12"/>
  <c r="AR24" i="12"/>
  <c r="AS24" i="12"/>
  <c r="AT24" i="12"/>
  <c r="AU24" i="12"/>
  <c r="AR25" i="12"/>
  <c r="AS25" i="12"/>
  <c r="AT25" i="12"/>
  <c r="AU25" i="12"/>
  <c r="AR26" i="12"/>
  <c r="AS26" i="12"/>
  <c r="AT26" i="12"/>
  <c r="AU26" i="12"/>
  <c r="AR27" i="12"/>
  <c r="AS27" i="12"/>
  <c r="AT27" i="12"/>
  <c r="AU27" i="12"/>
  <c r="AR28" i="12"/>
  <c r="AS28" i="12"/>
  <c r="AT28" i="12"/>
  <c r="AU28" i="12"/>
  <c r="AR29" i="12"/>
  <c r="AS29" i="12"/>
  <c r="AT29" i="12"/>
  <c r="AU29" i="12"/>
  <c r="AR30" i="12"/>
  <c r="AS30" i="12"/>
  <c r="AT30" i="12"/>
  <c r="AU30" i="12"/>
  <c r="AR31" i="12"/>
  <c r="AS31" i="12"/>
  <c r="AT31" i="12"/>
  <c r="AT36" i="12" s="1"/>
  <c r="AU31" i="12"/>
  <c r="AU36" i="12" s="1"/>
  <c r="AR32" i="12"/>
  <c r="AS32" i="12"/>
  <c r="AT32" i="12"/>
  <c r="AU32" i="12"/>
  <c r="AR33" i="12"/>
  <c r="AS33" i="12"/>
  <c r="AT33" i="12"/>
  <c r="AU33" i="12"/>
  <c r="AR34" i="12"/>
  <c r="AS34" i="12"/>
  <c r="AT34" i="12"/>
  <c r="AU34" i="12"/>
  <c r="AR37" i="12"/>
  <c r="AS37" i="12"/>
  <c r="AT37" i="12"/>
  <c r="AU37" i="12"/>
  <c r="AS8" i="12"/>
  <c r="AT8" i="12"/>
  <c r="AU8" i="12"/>
  <c r="AR8" i="12"/>
  <c r="AS36" i="12" l="1"/>
  <c r="AR36" i="12"/>
  <c r="AN9" i="12"/>
  <c r="AO9" i="12"/>
  <c r="AP9" i="12"/>
  <c r="AQ9" i="12"/>
  <c r="AN10" i="12"/>
  <c r="AO10" i="12"/>
  <c r="AP10" i="12"/>
  <c r="AQ10" i="12"/>
  <c r="AN11" i="12"/>
  <c r="AO11" i="12"/>
  <c r="AP11" i="12"/>
  <c r="AQ11" i="12"/>
  <c r="AN12" i="12"/>
  <c r="AO12" i="12"/>
  <c r="AP12" i="12"/>
  <c r="AQ12" i="12"/>
  <c r="AN13" i="12"/>
  <c r="AO13" i="12"/>
  <c r="AP13" i="12"/>
  <c r="AQ13" i="12"/>
  <c r="AN14" i="12"/>
  <c r="AO14" i="12"/>
  <c r="AP14" i="12"/>
  <c r="AQ14" i="12"/>
  <c r="AN15" i="12"/>
  <c r="AO15" i="12"/>
  <c r="AP15" i="12"/>
  <c r="AQ15" i="12"/>
  <c r="AN16" i="12"/>
  <c r="AO16" i="12"/>
  <c r="AP16" i="12"/>
  <c r="AQ16" i="12"/>
  <c r="AN17" i="12"/>
  <c r="AO17" i="12"/>
  <c r="AP17" i="12"/>
  <c r="AQ17" i="12"/>
  <c r="AN18" i="12"/>
  <c r="AO18" i="12"/>
  <c r="AP18" i="12"/>
  <c r="AQ18" i="12"/>
  <c r="AN19" i="12"/>
  <c r="AO19" i="12"/>
  <c r="AP19" i="12"/>
  <c r="AQ19" i="12"/>
  <c r="AN20" i="12"/>
  <c r="AO20" i="12"/>
  <c r="AP20" i="12"/>
  <c r="AQ20" i="12"/>
  <c r="AN21" i="12"/>
  <c r="AO21" i="12"/>
  <c r="AP21" i="12"/>
  <c r="AQ21" i="12"/>
  <c r="AN22" i="12"/>
  <c r="AR22" i="12" s="1"/>
  <c r="AO22" i="12"/>
  <c r="AS22" i="12" s="1"/>
  <c r="AP22" i="12"/>
  <c r="AT22" i="12" s="1"/>
  <c r="AQ22" i="12"/>
  <c r="AU22" i="12" s="1"/>
  <c r="AN23" i="12"/>
  <c r="AO23" i="12"/>
  <c r="AP23" i="12"/>
  <c r="AQ23" i="12"/>
  <c r="AN24" i="12"/>
  <c r="AO24" i="12"/>
  <c r="AP24" i="12"/>
  <c r="AQ24" i="12"/>
  <c r="AN25" i="12"/>
  <c r="AO25" i="12"/>
  <c r="AP25" i="12"/>
  <c r="AQ25" i="12"/>
  <c r="AN26" i="12"/>
  <c r="AO26" i="12"/>
  <c r="AP26" i="12"/>
  <c r="AQ26" i="12"/>
  <c r="AN27" i="12"/>
  <c r="AO27" i="12"/>
  <c r="AP27" i="12"/>
  <c r="AQ27" i="12"/>
  <c r="AN28" i="12"/>
  <c r="AO28" i="12"/>
  <c r="AP28" i="12"/>
  <c r="AQ28" i="12"/>
  <c r="AN29" i="12"/>
  <c r="AO29" i="12"/>
  <c r="AP29" i="12"/>
  <c r="AQ29" i="12"/>
  <c r="AN30" i="12"/>
  <c r="AO30" i="12"/>
  <c r="AP30" i="12"/>
  <c r="AQ30" i="12"/>
  <c r="AN31" i="12"/>
  <c r="AO31" i="12"/>
  <c r="AP31" i="12"/>
  <c r="AQ31" i="12"/>
  <c r="AN32" i="12"/>
  <c r="AO32" i="12"/>
  <c r="AP32" i="12"/>
  <c r="AQ32" i="12"/>
  <c r="AN33" i="12"/>
  <c r="AO33" i="12"/>
  <c r="AP33" i="12"/>
  <c r="AQ33" i="12"/>
  <c r="AN34" i="12"/>
  <c r="AO34" i="12"/>
  <c r="AP34" i="12"/>
  <c r="AQ34" i="12"/>
  <c r="AN35" i="12"/>
  <c r="AR35" i="12" s="1"/>
  <c r="AO35" i="12"/>
  <c r="AS35" i="12" s="1"/>
  <c r="AP35" i="12"/>
  <c r="AT35" i="12" s="1"/>
  <c r="AQ35" i="12"/>
  <c r="AU35" i="12" s="1"/>
  <c r="AN37" i="12"/>
  <c r="AO37" i="12"/>
  <c r="AP37" i="12"/>
  <c r="AQ37" i="12"/>
  <c r="AO8" i="12"/>
  <c r="AP8" i="12"/>
  <c r="AQ8" i="12"/>
  <c r="AN8" i="12"/>
  <c r="X38" i="12" l="1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L38" i="12"/>
  <c r="AV38" i="12"/>
  <c r="AW38" i="12"/>
  <c r="AX38" i="12"/>
  <c r="AY38" i="12"/>
  <c r="AK38" i="12"/>
  <c r="AM38" i="12"/>
  <c r="AQ38" i="12" l="1"/>
  <c r="AU38" i="12" s="1"/>
  <c r="AP38" i="12"/>
  <c r="AT38" i="12" s="1"/>
  <c r="AO38" i="12"/>
  <c r="AS38" i="12" s="1"/>
  <c r="AN38" i="12"/>
  <c r="AR38" i="12" s="1"/>
  <c r="L9" i="13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27" i="13"/>
  <c r="M27" i="13"/>
  <c r="L28" i="13"/>
  <c r="M28" i="13"/>
  <c r="L29" i="13"/>
  <c r="M29" i="13"/>
  <c r="L34" i="13"/>
  <c r="M34" i="13"/>
  <c r="L35" i="13"/>
  <c r="M35" i="13"/>
  <c r="L36" i="13"/>
  <c r="M36" i="13"/>
  <c r="M8" i="13"/>
  <c r="L8" i="13"/>
  <c r="E37" i="13"/>
  <c r="M37" i="13" s="1"/>
  <c r="D37" i="13"/>
  <c r="L37" i="13" s="1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4" i="13"/>
  <c r="K34" i="13"/>
  <c r="J35" i="13"/>
  <c r="K35" i="13"/>
  <c r="J36" i="13"/>
  <c r="K36" i="13"/>
  <c r="G37" i="13"/>
  <c r="K37" i="13" s="1"/>
  <c r="F37" i="13"/>
  <c r="J37" i="13" s="1"/>
</calcChain>
</file>

<file path=xl/sharedStrings.xml><?xml version="1.0" encoding="utf-8"?>
<sst xmlns="http://schemas.openxmlformats.org/spreadsheetml/2006/main" count="167" uniqueCount="75">
  <si>
    <t>BANK</t>
  </si>
  <si>
    <t>TOTAL</t>
  </si>
  <si>
    <t>SANCTIONED</t>
  </si>
  <si>
    <t>NO.</t>
  </si>
  <si>
    <t>AMT.</t>
  </si>
  <si>
    <t>HDFC BANK</t>
  </si>
  <si>
    <t>J&amp;K BK LTD</t>
  </si>
  <si>
    <t>IDBI BK LTD</t>
  </si>
  <si>
    <t>AXIS BK</t>
  </si>
  <si>
    <t>UCO BANK</t>
  </si>
  <si>
    <t xml:space="preserve">(Amount ` in lacs) </t>
  </si>
  <si>
    <t>COMMERCIAL BANKS</t>
  </si>
  <si>
    <t>Yes Bank</t>
  </si>
  <si>
    <t>Federal Bank Ltd.</t>
  </si>
  <si>
    <t>Indusind Bank</t>
  </si>
  <si>
    <t xml:space="preserve">ICICI BK </t>
  </si>
  <si>
    <t>DISBURSED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</si>
  <si>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</si>
  <si>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</si>
  <si>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</si>
  <si>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</si>
  <si>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</si>
  <si>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</si>
  <si>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</si>
  <si>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</si>
  <si>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</si>
  <si>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</si>
  <si>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</si>
  <si>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 No</t>
  </si>
  <si>
    <t>Bandhan Bank</t>
  </si>
  <si>
    <t>AU Small Finance Bank</t>
  </si>
  <si>
    <t>Kotak Mahindra Bank</t>
  </si>
  <si>
    <t>Ujjivan Small Finance Bank</t>
  </si>
  <si>
    <t>Jana Small Finance Bank</t>
  </si>
  <si>
    <t>Capital Small Finance Bank</t>
  </si>
  <si>
    <t>Punjab Gramin Bank</t>
  </si>
  <si>
    <t>Pb. State Cooperative Bank</t>
  </si>
  <si>
    <t>SLBC PUNJAB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</si>
  <si>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</si>
  <si>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</si>
  <si>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PROGRESS DURING THE QUARTER                                    (01.07.2020 to 30.09.2020)</t>
  </si>
  <si>
    <t>PROGRESS DURING THE QUARTER                                    (01.01.2021 -31.03.2021)</t>
  </si>
  <si>
    <t>OUTSTANDING AS ON 31.03.2021</t>
  </si>
  <si>
    <t>OUTSTANDING AS ON 31.12.2020</t>
  </si>
  <si>
    <t xml:space="preserve">  COMPARISON PROGRESS UNDER KISSAN CREDIT CARD SCHEME UP TO 31.03.2021</t>
  </si>
  <si>
    <t>GROWTHQOQ</t>
  </si>
  <si>
    <t>OUTSTANDING AS ON 31.12.2019</t>
  </si>
  <si>
    <t>GROWTH YOY</t>
  </si>
  <si>
    <t>RBL Bank</t>
  </si>
  <si>
    <t xml:space="preserve">(Amount in lacs) </t>
  </si>
  <si>
    <t>PROGRESS DURING THE QUARTER                                    (01.07.2021 -30.09.2021)</t>
  </si>
  <si>
    <t>CUMMULATIVE DURING THE YEAR 2021-22                                                           (01.04.2021-30.09.2021)</t>
  </si>
  <si>
    <t>PROGRESS DURING THE QUARTER                                    (01.04.2021 -30.06.2021)</t>
  </si>
  <si>
    <t>IDBI Bank</t>
  </si>
  <si>
    <t>J&amp;K Bank</t>
  </si>
  <si>
    <t>HDFC Bank</t>
  </si>
  <si>
    <t>ICICI Bank</t>
  </si>
  <si>
    <t xml:space="preserve">Federal Bank </t>
  </si>
  <si>
    <t>AXIS Bank</t>
  </si>
  <si>
    <t>OUTSTANDING AS ON 31.12.2021</t>
  </si>
  <si>
    <t>NPA under KCC as on 31.12.2021</t>
  </si>
  <si>
    <t xml:space="preserve"> BANKWISE PROGRESS UNDER KISSAN CREDIT CARD SCHEME UP TO 31.12.2021</t>
  </si>
  <si>
    <t>PROGRESS DURING THE QUARTER                                    (01.10.2021 -31.12.2021)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</si>
  <si>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</si>
  <si>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</si>
  <si>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</si>
  <si>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</si>
  <si>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</si>
  <si>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</si>
  <si>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Punjab National Bank</t>
  </si>
  <si>
    <t xml:space="preserve">Bank of Baroda </t>
  </si>
  <si>
    <t xml:space="preserve">UCO Bank </t>
  </si>
  <si>
    <t>58      31:31</t>
  </si>
  <si>
    <t>CUMMULATIVE DURING THE YEAR 2021-22                                                           (01.04.2021-31.12.2021)</t>
  </si>
  <si>
    <t>Annexure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</si>
</sst>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&quot;$&quot;#,##0.00"/>
  </numFmts>
  <fonts count="29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2"/>
      <name val="Helv"/>
    </font>
    <font>
      <b/>
      <sz val="12"/>
      <name val="Tahoma"/>
      <family val="2"/>
    </font>
    <font>
      <sz val="12"/>
      <name val="Tahoma"/>
      <family val="2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13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Helv"/>
    </font>
    <font>
      <sz val="20"/>
      <color theme="1"/>
      <name val="Helv"/>
    </font>
    <font>
      <sz val="14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8">
    <xf numFmtId="0" fontId="0" fillId="0" borderId="0"/>
    <xf numFmtId="0" fontId="9" fillId="0" borderId="0"/>
    <xf numFmtId="0" fontId="12" fillId="0" borderId="0"/>
    <xf numFmtId="0" fontId="11" fillId="0" borderId="0"/>
    <xf numFmtId="0" fontId="14" fillId="0" borderId="0" applyNumberFormat="0" applyBorder="0" applyProtection="0"/>
    <xf numFmtId="0" fontId="9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7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2" borderId="0" xfId="0" applyFont="1" applyFill="1"/>
    <xf numFmtId="0" fontId="7" fillId="3" borderId="0" xfId="0" applyFont="1" applyFill="1"/>
    <xf numFmtId="0" fontId="7" fillId="3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/>
    <xf numFmtId="0" fontId="8" fillId="2" borderId="0" xfId="0" applyFont="1" applyFill="1"/>
    <xf numFmtId="9" fontId="0" fillId="0" borderId="0" xfId="30" applyFont="1"/>
    <xf numFmtId="1" fontId="16" fillId="0" borderId="3" xfId="0" applyNumberFormat="1" applyFont="1" applyBorder="1"/>
    <xf numFmtId="9" fontId="16" fillId="0" borderId="3" xfId="30" applyFont="1" applyBorder="1"/>
    <xf numFmtId="1" fontId="16" fillId="0" borderId="46" xfId="0" applyNumberFormat="1" applyFont="1" applyBorder="1"/>
    <xf numFmtId="1" fontId="16" fillId="0" borderId="47" xfId="0" applyNumberFormat="1" applyFont="1" applyBorder="1"/>
    <xf numFmtId="9" fontId="17" fillId="0" borderId="47" xfId="30" applyFont="1" applyBorder="1"/>
    <xf numFmtId="0" fontId="17" fillId="0" borderId="51" xfId="0" applyFont="1" applyBorder="1"/>
    <xf numFmtId="1" fontId="16" fillId="0" borderId="22" xfId="0" applyNumberFormat="1" applyFont="1" applyBorder="1"/>
    <xf numFmtId="1" fontId="16" fillId="0" borderId="53" xfId="0" applyNumberFormat="1" applyFont="1" applyBorder="1"/>
    <xf numFmtId="1" fontId="16" fillId="0" borderId="54" xfId="0" applyNumberFormat="1" applyFont="1" applyBorder="1"/>
    <xf numFmtId="9" fontId="16" fillId="0" borderId="54" xfId="30" applyFont="1" applyBorder="1"/>
    <xf numFmtId="9" fontId="16" fillId="0" borderId="55" xfId="30" applyFont="1" applyBorder="1"/>
    <xf numFmtId="9" fontId="16" fillId="0" borderId="47" xfId="30" applyFont="1" applyBorder="1"/>
    <xf numFmtId="9" fontId="16" fillId="0" borderId="51" xfId="30" applyFont="1" applyBorder="1"/>
    <xf numFmtId="9" fontId="16" fillId="0" borderId="23" xfId="30" applyFont="1" applyBorder="1"/>
    <xf numFmtId="1" fontId="16" fillId="0" borderId="5" xfId="0" applyNumberFormat="1" applyFont="1" applyBorder="1"/>
    <xf numFmtId="1" fontId="16" fillId="0" borderId="6" xfId="0" applyNumberFormat="1" applyFont="1" applyBorder="1"/>
    <xf numFmtId="9" fontId="16" fillId="0" borderId="6" xfId="30" applyFont="1" applyBorder="1"/>
    <xf numFmtId="9" fontId="16" fillId="0" borderId="7" xfId="30" applyFont="1" applyBorder="1"/>
    <xf numFmtId="1" fontId="16" fillId="0" borderId="24" xfId="0" applyNumberFormat="1" applyFont="1" applyBorder="1"/>
    <xf numFmtId="0" fontId="16" fillId="0" borderId="47" xfId="0" applyFont="1" applyBorder="1"/>
    <xf numFmtId="1" fontId="16" fillId="0" borderId="42" xfId="0" applyNumberFormat="1" applyFont="1" applyBorder="1"/>
    <xf numFmtId="9" fontId="17" fillId="0" borderId="42" xfId="30" applyFont="1" applyBorder="1"/>
    <xf numFmtId="0" fontId="17" fillId="0" borderId="42" xfId="0" applyFont="1" applyBorder="1"/>
    <xf numFmtId="0" fontId="17" fillId="0" borderId="56" xfId="0" applyFont="1" applyBorder="1"/>
    <xf numFmtId="0" fontId="21" fillId="0" borderId="3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right" vertical="center"/>
    </xf>
    <xf numFmtId="1" fontId="22" fillId="0" borderId="6" xfId="0" applyNumberFormat="1" applyFont="1" applyFill="1" applyBorder="1" applyAlignment="1">
      <alignment horizontal="right" vertical="center"/>
    </xf>
    <xf numFmtId="1" fontId="22" fillId="0" borderId="8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/>
    <xf numFmtId="165" fontId="25" fillId="0" borderId="0" xfId="0" applyNumberFormat="1" applyFont="1" applyFill="1"/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6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6" fillId="0" borderId="0" xfId="0" applyFont="1" applyBorder="1"/>
    <xf numFmtId="0" fontId="24" fillId="0" borderId="12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1" fontId="24" fillId="0" borderId="36" xfId="0" applyNumberFormat="1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vertical="center"/>
    </xf>
    <xf numFmtId="1" fontId="22" fillId="0" borderId="35" xfId="0" applyNumberFormat="1" applyFont="1" applyFill="1" applyBorder="1" applyAlignment="1">
      <alignment vertical="center"/>
    </xf>
    <xf numFmtId="1" fontId="22" fillId="0" borderId="18" xfId="0" applyNumberFormat="1" applyFont="1" applyFill="1" applyBorder="1" applyAlignment="1">
      <alignment vertical="center"/>
    </xf>
    <xf numFmtId="1" fontId="22" fillId="0" borderId="18" xfId="0" applyNumberFormat="1" applyFont="1" applyFill="1" applyBorder="1" applyAlignment="1">
      <alignment horizontal="right" vertical="center"/>
    </xf>
    <xf numFmtId="1" fontId="22" fillId="0" borderId="3" xfId="0" applyNumberFormat="1" applyFont="1" applyFill="1" applyBorder="1" applyAlignment="1">
      <alignment horizontal="right" vertical="center"/>
    </xf>
    <xf numFmtId="1" fontId="22" fillId="0" borderId="22" xfId="0" applyNumberFormat="1" applyFont="1" applyFill="1" applyBorder="1" applyAlignment="1">
      <alignment horizontal="right" vertical="center"/>
    </xf>
    <xf numFmtId="1" fontId="22" fillId="0" borderId="23" xfId="0" applyNumberFormat="1" applyFont="1" applyFill="1" applyBorder="1" applyAlignment="1">
      <alignment horizontal="right" vertical="center"/>
    </xf>
    <xf numFmtId="1" fontId="22" fillId="0" borderId="23" xfId="0" applyNumberFormat="1" applyFont="1" applyFill="1" applyBorder="1" applyAlignment="1">
      <alignment vertical="center"/>
    </xf>
    <xf numFmtId="1" fontId="22" fillId="0" borderId="35" xfId="0" applyNumberFormat="1" applyFont="1" applyFill="1" applyBorder="1" applyAlignment="1">
      <alignment horizontal="right" vertical="center"/>
    </xf>
    <xf numFmtId="1" fontId="22" fillId="0" borderId="36" xfId="0" applyNumberFormat="1" applyFont="1" applyFill="1" applyBorder="1" applyAlignment="1">
      <alignment horizontal="right" vertical="center"/>
    </xf>
    <xf numFmtId="1" fontId="22" fillId="0" borderId="41" xfId="0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vertical="center"/>
    </xf>
    <xf numFmtId="1" fontId="24" fillId="0" borderId="37" xfId="0" applyNumberFormat="1" applyFont="1" applyFill="1" applyBorder="1" applyAlignment="1">
      <alignment vertical="center"/>
    </xf>
    <xf numFmtId="1" fontId="22" fillId="0" borderId="49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" fontId="24" fillId="0" borderId="1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/>
    <xf numFmtId="1" fontId="25" fillId="0" borderId="0" xfId="0" applyNumberFormat="1" applyFont="1" applyFill="1"/>
    <xf numFmtId="0" fontId="24" fillId="2" borderId="0" xfId="0" applyFont="1" applyFill="1"/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1" fontId="24" fillId="0" borderId="34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1" fontId="22" fillId="0" borderId="47" xfId="0" applyNumberFormat="1" applyFont="1" applyFill="1" applyBorder="1" applyAlignment="1">
      <alignment vertical="center"/>
    </xf>
    <xf numFmtId="1" fontId="22" fillId="0" borderId="48" xfId="0" applyNumberFormat="1" applyFont="1" applyFill="1" applyBorder="1" applyAlignment="1">
      <alignment vertical="center"/>
    </xf>
    <xf numFmtId="1" fontId="22" fillId="0" borderId="50" xfId="0" applyNumberFormat="1" applyFont="1" applyFill="1" applyBorder="1" applyAlignment="1">
      <alignment vertical="center"/>
    </xf>
    <xf numFmtId="1" fontId="22" fillId="0" borderId="17" xfId="0" applyNumberFormat="1" applyFont="1" applyFill="1" applyBorder="1" applyAlignment="1">
      <alignment horizontal="right" vertical="center"/>
    </xf>
    <xf numFmtId="1" fontId="22" fillId="0" borderId="2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/>
    </xf>
    <xf numFmtId="1" fontId="22" fillId="0" borderId="46" xfId="0" applyNumberFormat="1" applyFont="1" applyFill="1" applyBorder="1" applyAlignment="1">
      <alignment horizontal="right" vertical="center"/>
    </xf>
    <xf numFmtId="1" fontId="22" fillId="0" borderId="47" xfId="0" applyNumberFormat="1" applyFont="1" applyFill="1" applyBorder="1" applyAlignment="1">
      <alignment horizontal="right" vertical="center"/>
    </xf>
    <xf numFmtId="1" fontId="22" fillId="0" borderId="51" xfId="0" applyNumberFormat="1" applyFont="1" applyFill="1" applyBorder="1" applyAlignment="1">
      <alignment horizontal="right" vertical="center"/>
    </xf>
    <xf numFmtId="1" fontId="22" fillId="0" borderId="21" xfId="0" applyNumberFormat="1" applyFont="1" applyFill="1" applyBorder="1" applyAlignment="1">
      <alignment horizontal="right" vertical="center"/>
    </xf>
    <xf numFmtId="1" fontId="22" fillId="0" borderId="20" xfId="0" applyNumberFormat="1" applyFont="1" applyFill="1" applyBorder="1" applyAlignment="1">
      <alignment horizontal="right" vertical="center"/>
    </xf>
    <xf numFmtId="1" fontId="22" fillId="0" borderId="51" xfId="0" applyNumberFormat="1" applyFont="1" applyFill="1" applyBorder="1" applyAlignment="1">
      <alignment vertical="center"/>
    </xf>
    <xf numFmtId="1" fontId="22" fillId="0" borderId="15" xfId="0" applyNumberFormat="1" applyFont="1" applyFill="1" applyBorder="1" applyAlignment="1">
      <alignment horizontal="right" vertical="center"/>
    </xf>
    <xf numFmtId="1" fontId="22" fillId="0" borderId="31" xfId="0" applyNumberFormat="1" applyFont="1" applyFill="1" applyBorder="1" applyAlignment="1">
      <alignment horizontal="right" vertical="center"/>
    </xf>
    <xf numFmtId="1" fontId="22" fillId="0" borderId="4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vertical="center"/>
    </xf>
    <xf numFmtId="1" fontId="22" fillId="0" borderId="4" xfId="0" applyNumberFormat="1" applyFont="1" applyFill="1" applyBorder="1" applyAlignment="1">
      <alignment vertical="center"/>
    </xf>
    <xf numFmtId="1" fontId="22" fillId="0" borderId="19" xfId="0" applyNumberFormat="1" applyFont="1" applyFill="1" applyBorder="1" applyAlignment="1">
      <alignment vertical="center"/>
    </xf>
    <xf numFmtId="1" fontId="22" fillId="0" borderId="19" xfId="0" applyNumberFormat="1" applyFont="1" applyFill="1" applyBorder="1" applyAlignment="1">
      <alignment horizontal="right" vertical="center"/>
    </xf>
    <xf numFmtId="1" fontId="22" fillId="0" borderId="38" xfId="0" applyNumberFormat="1" applyFont="1" applyFill="1" applyBorder="1" applyAlignment="1">
      <alignment horizontal="right" vertical="center"/>
    </xf>
    <xf numFmtId="1" fontId="22" fillId="0" borderId="24" xfId="0" applyNumberFormat="1" applyFont="1" applyFill="1" applyBorder="1" applyAlignment="1">
      <alignment horizontal="right" vertical="center"/>
    </xf>
    <xf numFmtId="1" fontId="22" fillId="0" borderId="25" xfId="0" applyNumberFormat="1" applyFont="1" applyFill="1" applyBorder="1" applyAlignment="1">
      <alignment horizontal="right" vertical="center"/>
    </xf>
    <xf numFmtId="1" fontId="22" fillId="0" borderId="53" xfId="0" applyNumberFormat="1" applyFont="1" applyFill="1" applyBorder="1" applyAlignment="1">
      <alignment vertical="center"/>
    </xf>
    <xf numFmtId="1" fontId="22" fillId="0" borderId="54" xfId="0" applyNumberFormat="1" applyFont="1" applyFill="1" applyBorder="1" applyAlignment="1">
      <alignment vertical="center"/>
    </xf>
    <xf numFmtId="1" fontId="22" fillId="0" borderId="55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1" fontId="24" fillId="0" borderId="39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8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26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1" fontId="22" fillId="0" borderId="1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1" fontId="22" fillId="0" borderId="5" xfId="0" applyNumberFormat="1" applyFont="1" applyFill="1" applyBorder="1" applyAlignment="1">
      <alignment vertical="center"/>
    </xf>
  </cellXfs>
  <cellStyles count="138">
    <cellStyle name="Comma 2" xfId="34"/>
    <cellStyle name="Currency 2" xfId="8"/>
    <cellStyle name="Currency 2 2" xfId="41"/>
    <cellStyle name="Excel Built-in Normal" xfId="2"/>
    <cellStyle name="Excel Built-in Normal 1" xfId="3"/>
    <cellStyle name="Excel Built-in Normal 1 2" xfId="42"/>
    <cellStyle name="Excel Built-in Normal 10" xfId="43"/>
    <cellStyle name="Excel Built-in Normal 11" xfId="44"/>
    <cellStyle name="Excel Built-in Normal 12" xfId="45"/>
    <cellStyle name="Excel Built-in Normal 13" xfId="46"/>
    <cellStyle name="Excel Built-in Normal 14" xfId="47"/>
    <cellStyle name="Excel Built-in Normal 15" xfId="48"/>
    <cellStyle name="Excel Built-in Normal 16" xfId="49"/>
    <cellStyle name="Excel Built-in Normal 17" xfId="50"/>
    <cellStyle name="Excel Built-in Normal 18" xfId="51"/>
    <cellStyle name="Excel Built-in Normal 19" xfId="52"/>
    <cellStyle name="Excel Built-in Normal 2" xfId="4"/>
    <cellStyle name="Excel Built-in Normal 20" xfId="53"/>
    <cellStyle name="Excel Built-in Normal 21" xfId="54"/>
    <cellStyle name="Excel Built-in Normal 22" xfId="55"/>
    <cellStyle name="Excel Built-in Normal 23" xfId="56"/>
    <cellStyle name="Excel Built-in Normal 24" xfId="57"/>
    <cellStyle name="Excel Built-in Normal 3" xfId="58"/>
    <cellStyle name="Excel Built-in Normal 4" xfId="59"/>
    <cellStyle name="Excel Built-in Normal 5" xfId="60"/>
    <cellStyle name="Excel Built-in Normal 6" xfId="61"/>
    <cellStyle name="Excel Built-in Normal 7" xfId="62"/>
    <cellStyle name="Excel Built-in Normal 8" xfId="63"/>
    <cellStyle name="Excel Built-in Normal 9" xfId="64"/>
    <cellStyle name="Normal" xfId="0" builtinId="0"/>
    <cellStyle name="Normal 10" xfId="1"/>
    <cellStyle name="Normal 10 2" xfId="26"/>
    <cellStyle name="Normal 10 2 2" xfId="65"/>
    <cellStyle name="Normal 11" xfId="18"/>
    <cellStyle name="Normal 11 2" xfId="66"/>
    <cellStyle name="Normal 11 5 2" xfId="67"/>
    <cellStyle name="Normal 12" xfId="24"/>
    <cellStyle name="Normal 12 2" xfId="68"/>
    <cellStyle name="Normal 13" xfId="31"/>
    <cellStyle name="Normal 13 2" xfId="69"/>
    <cellStyle name="Normal 14" xfId="33"/>
    <cellStyle name="Normal 14 2" xfId="70"/>
    <cellStyle name="Normal 15" xfId="37"/>
    <cellStyle name="Normal 15 2" xfId="71"/>
    <cellStyle name="Normal 16" xfId="39"/>
    <cellStyle name="Normal 16 2" xfId="72"/>
    <cellStyle name="Normal 17" xfId="73"/>
    <cellStyle name="Normal 18" xfId="74"/>
    <cellStyle name="Normal 19" xfId="75"/>
    <cellStyle name="Normal 2" xfId="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13"/>
    <cellStyle name="Normal 2 20" xfId="86"/>
    <cellStyle name="Normal 2 21" xfId="87"/>
    <cellStyle name="Normal 2 22" xfId="88"/>
    <cellStyle name="Normal 2 23" xfId="89"/>
    <cellStyle name="Normal 2 24" xfId="90"/>
    <cellStyle name="Normal 2 3" xfId="27"/>
    <cellStyle name="Normal 2 3 2" xfId="91"/>
    <cellStyle name="Normal 2 4" xfId="20"/>
    <cellStyle name="Normal 2 4 2" xfId="92"/>
    <cellStyle name="Normal 2 5" xfId="93"/>
    <cellStyle name="Normal 2 6" xfId="94"/>
    <cellStyle name="Normal 2 7" xfId="95"/>
    <cellStyle name="Normal 2 8" xfId="96"/>
    <cellStyle name="Normal 2 9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7"/>
    <cellStyle name="Normal 3 10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17" xfId="116"/>
    <cellStyle name="Normal 3 18" xfId="117"/>
    <cellStyle name="Normal 3 19" xfId="118"/>
    <cellStyle name="Normal 3 2" xfId="9"/>
    <cellStyle name="Normal 3 20" xfId="119"/>
    <cellStyle name="Normal 3 21" xfId="120"/>
    <cellStyle name="Normal 3 22" xfId="121"/>
    <cellStyle name="Normal 3 23" xfId="122"/>
    <cellStyle name="Normal 3 24" xfId="123"/>
    <cellStyle name="Normal 3 25" xfId="108"/>
    <cellStyle name="Normal 3 3" xfId="124"/>
    <cellStyle name="Normal 3 4" xfId="125"/>
    <cellStyle name="Normal 3 5" xfId="126"/>
    <cellStyle name="Normal 3 6" xfId="127"/>
    <cellStyle name="Normal 3 7" xfId="128"/>
    <cellStyle name="Normal 3 8" xfId="129"/>
    <cellStyle name="Normal 3 9" xfId="130"/>
    <cellStyle name="Normal 30" xfId="131"/>
    <cellStyle name="Normal 31" xfId="132"/>
    <cellStyle name="Normal 32" xfId="40"/>
    <cellStyle name="Normal 39" xfId="25"/>
    <cellStyle name="Normal 4" xfId="10"/>
    <cellStyle name="Normal 4 2" xfId="133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6 3" xfId="134"/>
    <cellStyle name="Normal 7" xfId="14"/>
    <cellStyle name="Normal 7 2" xfId="135"/>
    <cellStyle name="Normal 8" xfId="15"/>
    <cellStyle name="Normal 8 2" xfId="32"/>
    <cellStyle name="Normal 8 3" xfId="36"/>
    <cellStyle name="Normal 8 4" xfId="38"/>
    <cellStyle name="Normal 8 5" xfId="136"/>
    <cellStyle name="Normal 9" xfId="17"/>
    <cellStyle name="Normal 9 2" xfId="35"/>
    <cellStyle name="Normal 9 3" xfId="137"/>
    <cellStyle name="Percent" xfId="30" builtin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Z47"/>
  <sheetViews>
    <sheetView showGridLines="0" tabSelected="1" view="pageBreakPreview" zoomScale="55" zoomScaleSheetLayoutView="55" workbookViewId="0">
      <pane xSplit="3" ySplit="7" topLeftCell="D41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ColWidth="9.81640625" defaultRowHeight="22.8"/>
  <cols>
    <col min="1" max="1" width="9.81640625" style="2" customWidth="1"/>
    <col min="2" max="2" width="9.81640625" style="2"/>
    <col min="3" max="3" width="41.1796875" style="43" customWidth="1"/>
    <col min="4" max="7" width="15.1796875" style="85" customWidth="1"/>
    <col min="8" max="8" width="10.90625" style="43" hidden="1" customWidth="1"/>
    <col min="9" max="9" width="14.08984375" style="43" hidden="1" customWidth="1"/>
    <col min="10" max="10" width="10.90625" style="43" hidden="1" customWidth="1"/>
    <col min="11" max="11" width="13.7265625" style="43" hidden="1" customWidth="1"/>
    <col min="12" max="19" width="14.90625" style="2" hidden="1" customWidth="1"/>
    <col min="20" max="20" width="14.6328125" style="2" hidden="1" customWidth="1"/>
    <col min="21" max="21" width="15.90625" style="2" hidden="1" customWidth="1"/>
    <col min="22" max="22" width="14.453125" style="2" hidden="1" customWidth="1"/>
    <col min="23" max="23" width="16.08984375" style="2" hidden="1" customWidth="1"/>
    <col min="24" max="24" width="13.6328125" style="2" customWidth="1"/>
    <col min="25" max="25" width="15.453125" style="2" customWidth="1"/>
    <col min="26" max="26" width="12.90625" style="2" customWidth="1"/>
    <col min="27" max="27" width="13.08984375" style="2" customWidth="1"/>
    <col min="28" max="31" width="13.453125" style="2" hidden="1" customWidth="1"/>
    <col min="32" max="32" width="13.90625" style="2" hidden="1" customWidth="1"/>
    <col min="33" max="33" width="15.7265625" style="2" hidden="1" customWidth="1"/>
    <col min="34" max="34" width="14.08984375" style="2" hidden="1" customWidth="1"/>
    <col min="35" max="35" width="18.1796875" style="2" hidden="1" customWidth="1"/>
    <col min="36" max="36" width="5" style="2" hidden="1" customWidth="1"/>
    <col min="37" max="37" width="11.7265625" style="2" hidden="1" customWidth="1"/>
    <col min="38" max="38" width="6.81640625" style="2" hidden="1" customWidth="1"/>
    <col min="39" max="39" width="9.54296875" style="2" hidden="1" customWidth="1"/>
    <col min="40" max="40" width="11.1796875" style="2" hidden="1" customWidth="1"/>
    <col min="41" max="41" width="8.26953125" style="2" hidden="1" customWidth="1"/>
    <col min="42" max="42" width="7.08984375" style="2" hidden="1" customWidth="1"/>
    <col min="43" max="43" width="12.7265625" style="2" hidden="1" customWidth="1"/>
    <col min="44" max="47" width="15" style="2" customWidth="1"/>
    <col min="48" max="48" width="16.26953125" style="2" customWidth="1"/>
    <col min="49" max="49" width="15.81640625" style="2" customWidth="1"/>
    <col min="50" max="51" width="14.81640625" style="2" customWidth="1"/>
    <col min="52" max="16384" width="9.81640625" style="1"/>
  </cols>
  <sheetData>
    <row r="1" spans="1:52" s="4" customFormat="1" ht="33" customHeight="1" thickBot="1">
      <c r="A1" s="2"/>
      <c r="B1" s="140" t="s">
        <v>74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1"/>
      <c r="AY1" s="141"/>
      <c r="AZ1" s="2"/>
    </row>
    <row r="2" spans="1:52" s="4" customFormat="1" ht="38.25" customHeight="1" thickBot="1">
      <c r="A2" s="2"/>
      <c r="B2" s="126" t="s">
        <v>61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8"/>
      <c r="AZ2" s="2"/>
    </row>
    <row r="3" spans="1:52" s="4" customFormat="1" ht="30.75" customHeight="1" thickBot="1">
      <c r="A3" s="2"/>
      <c r="B3" s="142" t="s">
        <v>49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2"/>
    </row>
    <row r="4" spans="1:52" s="43" customFormat="1" ht="94.2" customHeight="1" thickBot="1">
      <c r="B4" s="129" t="s">
        <v>28</v>
      </c>
      <c r="C4" s="129" t="s">
        <v>0</v>
      </c>
      <c r="D4" s="145" t="s">
        <v>62</v>
      </c>
      <c r="E4" s="146"/>
      <c r="F4" s="146"/>
      <c r="G4" s="147"/>
      <c r="H4" s="119" t="s">
        <v>50</v>
      </c>
      <c r="I4" s="120"/>
      <c r="J4" s="120"/>
      <c r="K4" s="121"/>
      <c r="L4" s="119" t="s">
        <v>52</v>
      </c>
      <c r="M4" s="120"/>
      <c r="N4" s="120"/>
      <c r="O4" s="121"/>
      <c r="P4" s="119" t="s">
        <v>41</v>
      </c>
      <c r="Q4" s="120"/>
      <c r="R4" s="120"/>
      <c r="S4" s="121"/>
      <c r="T4" s="119" t="s">
        <v>40</v>
      </c>
      <c r="U4" s="120"/>
      <c r="V4" s="120"/>
      <c r="W4" s="121"/>
      <c r="X4" s="119" t="s">
        <v>38</v>
      </c>
      <c r="Y4" s="120"/>
      <c r="Z4" s="120"/>
      <c r="AA4" s="121"/>
      <c r="AB4" s="119" t="s">
        <v>38</v>
      </c>
      <c r="AC4" s="120"/>
      <c r="AD4" s="120"/>
      <c r="AE4" s="121"/>
      <c r="AF4" s="119" t="s">
        <v>39</v>
      </c>
      <c r="AG4" s="120"/>
      <c r="AH4" s="120"/>
      <c r="AI4" s="121"/>
      <c r="AJ4" s="119" t="s">
        <v>38</v>
      </c>
      <c r="AK4" s="120"/>
      <c r="AL4" s="120"/>
      <c r="AM4" s="121"/>
      <c r="AN4" s="119" t="s">
        <v>51</v>
      </c>
      <c r="AO4" s="120"/>
      <c r="AP4" s="120"/>
      <c r="AQ4" s="121"/>
      <c r="AR4" s="119" t="s">
        <v>73</v>
      </c>
      <c r="AS4" s="120"/>
      <c r="AT4" s="120"/>
      <c r="AU4" s="121"/>
      <c r="AV4" s="132" t="s">
        <v>59</v>
      </c>
      <c r="AW4" s="133"/>
      <c r="AX4" s="132" t="s">
        <v>60</v>
      </c>
      <c r="AY4" s="133"/>
    </row>
    <row r="5" spans="1:52" s="43" customFormat="1" ht="38.4" customHeight="1" thickBot="1">
      <c r="B5" s="130"/>
      <c r="C5" s="130"/>
      <c r="D5" s="148">
        <v>1</v>
      </c>
      <c r="E5" s="149"/>
      <c r="F5" s="149"/>
      <c r="G5" s="150"/>
      <c r="H5" s="122">
        <v>1</v>
      </c>
      <c r="I5" s="153"/>
      <c r="J5" s="153"/>
      <c r="K5" s="123"/>
      <c r="L5" s="119">
        <v>1</v>
      </c>
      <c r="M5" s="120"/>
      <c r="N5" s="120"/>
      <c r="O5" s="121"/>
      <c r="P5" s="119">
        <v>1</v>
      </c>
      <c r="Q5" s="120"/>
      <c r="R5" s="120"/>
      <c r="S5" s="121"/>
      <c r="T5" s="119">
        <v>1</v>
      </c>
      <c r="U5" s="120"/>
      <c r="V5" s="120"/>
      <c r="W5" s="121"/>
      <c r="X5" s="119">
        <v>2</v>
      </c>
      <c r="Y5" s="120"/>
      <c r="Z5" s="120"/>
      <c r="AA5" s="121"/>
      <c r="AB5" s="119">
        <v>2</v>
      </c>
      <c r="AC5" s="120"/>
      <c r="AD5" s="120"/>
      <c r="AE5" s="121"/>
      <c r="AF5" s="119">
        <v>1</v>
      </c>
      <c r="AG5" s="120"/>
      <c r="AH5" s="120"/>
      <c r="AI5" s="121"/>
      <c r="AJ5" s="119">
        <v>2</v>
      </c>
      <c r="AK5" s="120"/>
      <c r="AL5" s="120"/>
      <c r="AM5" s="121"/>
      <c r="AN5" s="119">
        <v>3</v>
      </c>
      <c r="AO5" s="120"/>
      <c r="AP5" s="120"/>
      <c r="AQ5" s="121"/>
      <c r="AR5" s="119">
        <v>3</v>
      </c>
      <c r="AS5" s="120"/>
      <c r="AT5" s="120"/>
      <c r="AU5" s="121"/>
      <c r="AV5" s="134"/>
      <c r="AW5" s="135"/>
      <c r="AX5" s="134"/>
      <c r="AY5" s="135"/>
    </row>
    <row r="6" spans="1:52" s="43" customFormat="1" ht="32.1" customHeight="1" thickBot="1">
      <c r="B6" s="130"/>
      <c r="C6" s="130"/>
      <c r="D6" s="151" t="s">
        <v>2</v>
      </c>
      <c r="E6" s="152"/>
      <c r="F6" s="148" t="s">
        <v>16</v>
      </c>
      <c r="G6" s="150"/>
      <c r="H6" s="154" t="s">
        <v>2</v>
      </c>
      <c r="I6" s="155"/>
      <c r="J6" s="122" t="s">
        <v>16</v>
      </c>
      <c r="K6" s="123"/>
      <c r="L6" s="122" t="s">
        <v>2</v>
      </c>
      <c r="M6" s="123"/>
      <c r="N6" s="122" t="s">
        <v>16</v>
      </c>
      <c r="O6" s="123"/>
      <c r="P6" s="122" t="s">
        <v>2</v>
      </c>
      <c r="Q6" s="123"/>
      <c r="R6" s="122" t="s">
        <v>16</v>
      </c>
      <c r="S6" s="123"/>
      <c r="T6" s="122" t="s">
        <v>2</v>
      </c>
      <c r="U6" s="123"/>
      <c r="V6" s="122" t="s">
        <v>16</v>
      </c>
      <c r="W6" s="123"/>
      <c r="X6" s="122" t="s">
        <v>2</v>
      </c>
      <c r="Y6" s="123"/>
      <c r="Z6" s="122" t="s">
        <v>16</v>
      </c>
      <c r="AA6" s="123"/>
      <c r="AB6" s="122" t="s">
        <v>2</v>
      </c>
      <c r="AC6" s="123"/>
      <c r="AD6" s="122" t="s">
        <v>16</v>
      </c>
      <c r="AE6" s="123"/>
      <c r="AF6" s="122" t="s">
        <v>2</v>
      </c>
      <c r="AG6" s="123"/>
      <c r="AH6" s="122" t="s">
        <v>16</v>
      </c>
      <c r="AI6" s="123"/>
      <c r="AJ6" s="122" t="s">
        <v>2</v>
      </c>
      <c r="AK6" s="123"/>
      <c r="AL6" s="122" t="s">
        <v>16</v>
      </c>
      <c r="AM6" s="123"/>
      <c r="AN6" s="122" t="s">
        <v>2</v>
      </c>
      <c r="AO6" s="124"/>
      <c r="AP6" s="125" t="s">
        <v>16</v>
      </c>
      <c r="AQ6" s="123"/>
      <c r="AR6" s="122" t="s">
        <v>2</v>
      </c>
      <c r="AS6" s="124"/>
      <c r="AT6" s="125" t="s">
        <v>16</v>
      </c>
      <c r="AU6" s="123"/>
      <c r="AV6" s="136"/>
      <c r="AW6" s="137"/>
      <c r="AX6" s="136"/>
      <c r="AY6" s="137"/>
    </row>
    <row r="7" spans="1:52" s="43" customFormat="1" ht="32.1" customHeight="1" thickBot="1">
      <c r="B7" s="131"/>
      <c r="C7" s="131"/>
      <c r="D7" s="81" t="s">
        <v>3</v>
      </c>
      <c r="E7" s="82" t="s">
        <v>4</v>
      </c>
      <c r="F7" s="81" t="s">
        <v>3</v>
      </c>
      <c r="G7" s="82" t="s">
        <v>4</v>
      </c>
      <c r="H7" s="59" t="s">
        <v>3</v>
      </c>
      <c r="I7" s="60" t="s">
        <v>4</v>
      </c>
      <c r="J7" s="59" t="s">
        <v>3</v>
      </c>
      <c r="K7" s="60" t="s">
        <v>4</v>
      </c>
      <c r="L7" s="45" t="s">
        <v>3</v>
      </c>
      <c r="M7" s="46" t="s">
        <v>4</v>
      </c>
      <c r="N7" s="45" t="s">
        <v>3</v>
      </c>
      <c r="O7" s="47" t="s">
        <v>4</v>
      </c>
      <c r="P7" s="48" t="s">
        <v>3</v>
      </c>
      <c r="Q7" s="46" t="s">
        <v>4</v>
      </c>
      <c r="R7" s="45" t="s">
        <v>3</v>
      </c>
      <c r="S7" s="47" t="s">
        <v>4</v>
      </c>
      <c r="T7" s="49" t="s">
        <v>3</v>
      </c>
      <c r="U7" s="50" t="s">
        <v>4</v>
      </c>
      <c r="V7" s="49" t="s">
        <v>3</v>
      </c>
      <c r="W7" s="51" t="s">
        <v>4</v>
      </c>
      <c r="X7" s="52"/>
      <c r="Y7" s="52"/>
      <c r="Z7" s="52"/>
      <c r="AA7" s="52"/>
      <c r="AB7" s="49" t="s">
        <v>3</v>
      </c>
      <c r="AC7" s="50" t="s">
        <v>4</v>
      </c>
      <c r="AD7" s="49" t="s">
        <v>3</v>
      </c>
      <c r="AE7" s="51" t="s">
        <v>4</v>
      </c>
      <c r="AF7" s="87" t="s">
        <v>3</v>
      </c>
      <c r="AG7" s="50" t="s">
        <v>4</v>
      </c>
      <c r="AH7" s="49" t="s">
        <v>3</v>
      </c>
      <c r="AI7" s="50" t="s">
        <v>4</v>
      </c>
      <c r="AJ7" s="49" t="s">
        <v>3</v>
      </c>
      <c r="AK7" s="50" t="s">
        <v>4</v>
      </c>
      <c r="AL7" s="49" t="s">
        <v>3</v>
      </c>
      <c r="AM7" s="88" t="s">
        <v>4</v>
      </c>
      <c r="AN7" s="45" t="s">
        <v>3</v>
      </c>
      <c r="AO7" s="46" t="s">
        <v>4</v>
      </c>
      <c r="AP7" s="48" t="s">
        <v>3</v>
      </c>
      <c r="AQ7" s="47" t="s">
        <v>4</v>
      </c>
      <c r="AR7" s="49" t="s">
        <v>3</v>
      </c>
      <c r="AS7" s="50" t="s">
        <v>4</v>
      </c>
      <c r="AT7" s="87" t="s">
        <v>3</v>
      </c>
      <c r="AU7" s="51" t="s">
        <v>4</v>
      </c>
      <c r="AV7" s="87" t="s">
        <v>3</v>
      </c>
      <c r="AW7" s="51" t="s">
        <v>4</v>
      </c>
      <c r="AX7" s="49" t="s">
        <v>3</v>
      </c>
      <c r="AY7" s="51" t="s">
        <v>4</v>
      </c>
    </row>
    <row r="8" spans="1:52" s="3" customFormat="1" ht="32.1" customHeight="1">
      <c r="B8" s="63">
        <v>1</v>
      </c>
      <c r="C8" s="89" t="s">
        <v>69</v>
      </c>
      <c r="D8" s="90">
        <v>4486</v>
      </c>
      <c r="E8" s="90">
        <v>18487.059999999998</v>
      </c>
      <c r="F8" s="90">
        <v>4486</v>
      </c>
      <c r="G8" s="90">
        <v>18487.059999999998</v>
      </c>
      <c r="H8" s="90">
        <v>3549</v>
      </c>
      <c r="I8" s="90">
        <v>14284.089739999999</v>
      </c>
      <c r="J8" s="90">
        <v>3549</v>
      </c>
      <c r="K8" s="90">
        <v>14284.089739999999</v>
      </c>
      <c r="L8" s="91">
        <v>4222</v>
      </c>
      <c r="M8" s="92">
        <v>13028</v>
      </c>
      <c r="N8" s="92">
        <v>4222</v>
      </c>
      <c r="O8" s="93">
        <v>13028</v>
      </c>
      <c r="P8" s="94">
        <v>4588</v>
      </c>
      <c r="Q8" s="92">
        <v>11124</v>
      </c>
      <c r="R8" s="92">
        <v>31987</v>
      </c>
      <c r="S8" s="93">
        <v>186110</v>
      </c>
      <c r="T8" s="95">
        <v>11935</v>
      </c>
      <c r="U8" s="96">
        <v>10768</v>
      </c>
      <c r="V8" s="96">
        <v>11968</v>
      </c>
      <c r="W8" s="97">
        <v>8002</v>
      </c>
      <c r="X8" s="98">
        <v>2477</v>
      </c>
      <c r="Y8" s="99">
        <v>3817.81</v>
      </c>
      <c r="Z8" s="99">
        <v>3518</v>
      </c>
      <c r="AA8" s="100">
        <v>4107.2800000000007</v>
      </c>
      <c r="AB8" s="95">
        <v>8741</v>
      </c>
      <c r="AC8" s="96">
        <v>9750</v>
      </c>
      <c r="AD8" s="96">
        <v>8741</v>
      </c>
      <c r="AE8" s="101">
        <v>9750</v>
      </c>
      <c r="AF8" s="95">
        <v>6102</v>
      </c>
      <c r="AG8" s="96">
        <v>6891.02</v>
      </c>
      <c r="AH8" s="96">
        <v>11151</v>
      </c>
      <c r="AI8" s="101">
        <v>12558.789999999999</v>
      </c>
      <c r="AJ8" s="102">
        <v>2799</v>
      </c>
      <c r="AK8" s="96">
        <v>1929.78</v>
      </c>
      <c r="AL8" s="96">
        <v>2509</v>
      </c>
      <c r="AM8" s="97">
        <v>2231.6800000000003</v>
      </c>
      <c r="AN8" s="64">
        <f t="shared" ref="AN8:AN38" si="0">L8+H8</f>
        <v>7771</v>
      </c>
      <c r="AO8" s="92">
        <f t="shared" ref="AO8:AO38" si="1">M8+I8</f>
        <v>27312.089739999999</v>
      </c>
      <c r="AP8" s="92">
        <f t="shared" ref="AP8:AP38" si="2">N8+J8</f>
        <v>7771</v>
      </c>
      <c r="AQ8" s="103">
        <f t="shared" ref="AQ8:AQ38" si="3">O8+K8</f>
        <v>27312.089739999999</v>
      </c>
      <c r="AR8" s="98">
        <f>AN8+D8</f>
        <v>12257</v>
      </c>
      <c r="AS8" s="99">
        <f t="shared" ref="AS8:AU8" si="4">AO8+E8</f>
        <v>45799.149739999993</v>
      </c>
      <c r="AT8" s="99">
        <f t="shared" si="4"/>
        <v>12257</v>
      </c>
      <c r="AU8" s="100">
        <f t="shared" si="4"/>
        <v>45799.149739999993</v>
      </c>
      <c r="AV8" s="98">
        <v>246845</v>
      </c>
      <c r="AW8" s="100">
        <v>948582.37</v>
      </c>
      <c r="AX8" s="102">
        <v>28048</v>
      </c>
      <c r="AY8" s="101">
        <v>161431.07</v>
      </c>
    </row>
    <row r="9" spans="1:52" s="9" customFormat="1" ht="32.1" customHeight="1">
      <c r="B9" s="35">
        <v>2</v>
      </c>
      <c r="C9" s="65" t="s">
        <v>18</v>
      </c>
      <c r="D9" s="66">
        <v>5868</v>
      </c>
      <c r="E9" s="66">
        <v>17876.33193</v>
      </c>
      <c r="F9" s="66">
        <v>5868</v>
      </c>
      <c r="G9" s="66">
        <v>17876.33193</v>
      </c>
      <c r="H9" s="66">
        <v>1826</v>
      </c>
      <c r="I9" s="66">
        <v>8467.31927</v>
      </c>
      <c r="J9" s="66">
        <v>1826</v>
      </c>
      <c r="K9" s="66">
        <v>5363.9944700000005</v>
      </c>
      <c r="L9" s="53">
        <v>1703</v>
      </c>
      <c r="M9" s="67">
        <v>7717.9387299999989</v>
      </c>
      <c r="N9" s="67">
        <v>1703</v>
      </c>
      <c r="O9" s="68">
        <v>7717.9387299999989</v>
      </c>
      <c r="P9" s="69">
        <v>2987</v>
      </c>
      <c r="Q9" s="67">
        <v>13618</v>
      </c>
      <c r="R9" s="67">
        <v>2987</v>
      </c>
      <c r="S9" s="68">
        <v>9553</v>
      </c>
      <c r="T9" s="70">
        <v>23680</v>
      </c>
      <c r="U9" s="71">
        <v>14270</v>
      </c>
      <c r="V9" s="71">
        <v>23680</v>
      </c>
      <c r="W9" s="104">
        <v>10837</v>
      </c>
      <c r="X9" s="72">
        <v>3417</v>
      </c>
      <c r="Y9" s="71">
        <v>5729.4884199999997</v>
      </c>
      <c r="Z9" s="71">
        <v>3417</v>
      </c>
      <c r="AA9" s="73">
        <v>5729.4884199999997</v>
      </c>
      <c r="AB9" s="70">
        <v>2580</v>
      </c>
      <c r="AC9" s="71">
        <v>4058</v>
      </c>
      <c r="AD9" s="71">
        <v>2580</v>
      </c>
      <c r="AE9" s="73">
        <v>3390</v>
      </c>
      <c r="AF9" s="70">
        <v>0</v>
      </c>
      <c r="AG9" s="71">
        <v>0</v>
      </c>
      <c r="AH9" s="71">
        <v>0</v>
      </c>
      <c r="AI9" s="73">
        <v>0</v>
      </c>
      <c r="AJ9" s="72">
        <v>0</v>
      </c>
      <c r="AK9" s="71">
        <v>0</v>
      </c>
      <c r="AL9" s="71">
        <v>0</v>
      </c>
      <c r="AM9" s="104">
        <v>0</v>
      </c>
      <c r="AN9" s="62">
        <f t="shared" si="0"/>
        <v>3529</v>
      </c>
      <c r="AO9" s="67">
        <f t="shared" si="1"/>
        <v>16185.257999999998</v>
      </c>
      <c r="AP9" s="67">
        <f t="shared" si="2"/>
        <v>3529</v>
      </c>
      <c r="AQ9" s="74">
        <f t="shared" si="3"/>
        <v>13081.933199999999</v>
      </c>
      <c r="AR9" s="72">
        <f t="shared" ref="AR9:AR38" si="5">AN9+D9</f>
        <v>9397</v>
      </c>
      <c r="AS9" s="71">
        <f t="shared" ref="AS9:AS38" si="6">AO9+E9</f>
        <v>34061.589930000002</v>
      </c>
      <c r="AT9" s="71">
        <f t="shared" ref="AT9:AT38" si="7">AP9+F9</f>
        <v>9397</v>
      </c>
      <c r="AU9" s="73">
        <f t="shared" ref="AU9:AU38" si="8">AQ9+G9</f>
        <v>30958.26513</v>
      </c>
      <c r="AV9" s="72">
        <v>137037</v>
      </c>
      <c r="AW9" s="73">
        <v>491058.94631000014</v>
      </c>
      <c r="AX9" s="72">
        <v>5650</v>
      </c>
      <c r="AY9" s="73">
        <v>28774.88276</v>
      </c>
      <c r="AZ9" s="3"/>
    </row>
    <row r="10" spans="1:52" s="3" customFormat="1" ht="32.1" customHeight="1">
      <c r="B10" s="63">
        <v>3</v>
      </c>
      <c r="C10" s="65" t="s">
        <v>71</v>
      </c>
      <c r="D10" s="65">
        <v>614</v>
      </c>
      <c r="E10" s="65">
        <v>1312</v>
      </c>
      <c r="F10" s="65">
        <v>548</v>
      </c>
      <c r="G10" s="65">
        <v>1141</v>
      </c>
      <c r="H10" s="66">
        <v>497</v>
      </c>
      <c r="I10" s="66">
        <v>1117</v>
      </c>
      <c r="J10" s="66">
        <v>439</v>
      </c>
      <c r="K10" s="66">
        <v>960</v>
      </c>
      <c r="L10" s="53">
        <v>107</v>
      </c>
      <c r="M10" s="67">
        <v>191</v>
      </c>
      <c r="N10" s="67">
        <v>77</v>
      </c>
      <c r="O10" s="68">
        <v>136</v>
      </c>
      <c r="P10" s="69">
        <v>146</v>
      </c>
      <c r="Q10" s="67">
        <v>224</v>
      </c>
      <c r="R10" s="67">
        <v>131</v>
      </c>
      <c r="S10" s="68">
        <v>168</v>
      </c>
      <c r="T10" s="70">
        <v>1549</v>
      </c>
      <c r="U10" s="71">
        <v>2259</v>
      </c>
      <c r="V10" s="71">
        <v>1212</v>
      </c>
      <c r="W10" s="104">
        <v>1248</v>
      </c>
      <c r="X10" s="72">
        <v>301</v>
      </c>
      <c r="Y10" s="71">
        <v>670</v>
      </c>
      <c r="Z10" s="71">
        <v>218</v>
      </c>
      <c r="AA10" s="73">
        <v>482</v>
      </c>
      <c r="AB10" s="70">
        <v>597</v>
      </c>
      <c r="AC10" s="71">
        <v>782</v>
      </c>
      <c r="AD10" s="71">
        <v>445</v>
      </c>
      <c r="AE10" s="73">
        <v>542</v>
      </c>
      <c r="AF10" s="70">
        <v>2058</v>
      </c>
      <c r="AG10" s="71">
        <v>2709</v>
      </c>
      <c r="AH10" s="71">
        <v>1084</v>
      </c>
      <c r="AI10" s="73">
        <v>1253</v>
      </c>
      <c r="AJ10" s="72">
        <v>8</v>
      </c>
      <c r="AK10" s="71">
        <v>7</v>
      </c>
      <c r="AL10" s="71">
        <v>5</v>
      </c>
      <c r="AM10" s="104">
        <v>5</v>
      </c>
      <c r="AN10" s="62">
        <f t="shared" si="0"/>
        <v>604</v>
      </c>
      <c r="AO10" s="67">
        <f t="shared" si="1"/>
        <v>1308</v>
      </c>
      <c r="AP10" s="67">
        <f t="shared" si="2"/>
        <v>516</v>
      </c>
      <c r="AQ10" s="74">
        <f t="shared" si="3"/>
        <v>1096</v>
      </c>
      <c r="AR10" s="72">
        <f t="shared" si="5"/>
        <v>1218</v>
      </c>
      <c r="AS10" s="71">
        <f t="shared" si="6"/>
        <v>2620</v>
      </c>
      <c r="AT10" s="71">
        <f t="shared" si="7"/>
        <v>1064</v>
      </c>
      <c r="AU10" s="73">
        <f t="shared" si="8"/>
        <v>2237</v>
      </c>
      <c r="AV10" s="72">
        <v>35925</v>
      </c>
      <c r="AW10" s="73">
        <v>97009</v>
      </c>
      <c r="AX10" s="72">
        <v>1921</v>
      </c>
      <c r="AY10" s="73">
        <v>9907</v>
      </c>
    </row>
    <row r="11" spans="1:52" s="3" customFormat="1" ht="31.8" customHeight="1">
      <c r="B11" s="35">
        <v>4</v>
      </c>
      <c r="C11" s="65" t="s">
        <v>70</v>
      </c>
      <c r="D11" s="66">
        <v>66</v>
      </c>
      <c r="E11" s="66">
        <v>336.70245094399996</v>
      </c>
      <c r="F11" s="66">
        <v>147</v>
      </c>
      <c r="G11" s="66">
        <v>2376.9289849999996</v>
      </c>
      <c r="H11" s="66">
        <v>116</v>
      </c>
      <c r="I11" s="66">
        <v>1463.0507950000003</v>
      </c>
      <c r="J11" s="66">
        <v>116</v>
      </c>
      <c r="K11" s="66">
        <v>1277.1841757500001</v>
      </c>
      <c r="L11" s="53">
        <v>154</v>
      </c>
      <c r="M11" s="67">
        <v>538.16000000000008</v>
      </c>
      <c r="N11" s="67">
        <v>148</v>
      </c>
      <c r="O11" s="68">
        <v>417.59000000000003</v>
      </c>
      <c r="P11" s="69">
        <v>543</v>
      </c>
      <c r="Q11" s="67">
        <v>523.73750966399962</v>
      </c>
      <c r="R11" s="67">
        <v>543</v>
      </c>
      <c r="S11" s="68">
        <v>523.73750966399962</v>
      </c>
      <c r="T11" s="70">
        <v>81.450000000000017</v>
      </c>
      <c r="U11" s="71">
        <v>78.560626449599923</v>
      </c>
      <c r="V11" s="71">
        <v>81.450000000000017</v>
      </c>
      <c r="W11" s="104">
        <v>78.560626449599923</v>
      </c>
      <c r="X11" s="72">
        <v>25</v>
      </c>
      <c r="Y11" s="71">
        <v>33.81</v>
      </c>
      <c r="Z11" s="71">
        <v>24</v>
      </c>
      <c r="AA11" s="73">
        <v>33</v>
      </c>
      <c r="AB11" s="70">
        <v>3359</v>
      </c>
      <c r="AC11" s="71">
        <v>8804.8959337640008</v>
      </c>
      <c r="AD11" s="71">
        <v>3359</v>
      </c>
      <c r="AE11" s="73">
        <v>8804.8959337640008</v>
      </c>
      <c r="AF11" s="70">
        <v>3359</v>
      </c>
      <c r="AG11" s="71">
        <v>8804.8959337640008</v>
      </c>
      <c r="AH11" s="71">
        <v>14002</v>
      </c>
      <c r="AI11" s="73">
        <v>46229.396599616004</v>
      </c>
      <c r="AJ11" s="72">
        <v>5</v>
      </c>
      <c r="AK11" s="71">
        <v>6</v>
      </c>
      <c r="AL11" s="71">
        <v>5</v>
      </c>
      <c r="AM11" s="104">
        <v>6</v>
      </c>
      <c r="AN11" s="62">
        <f t="shared" si="0"/>
        <v>270</v>
      </c>
      <c r="AO11" s="67">
        <f t="shared" si="1"/>
        <v>2001.2107950000004</v>
      </c>
      <c r="AP11" s="67">
        <f t="shared" si="2"/>
        <v>264</v>
      </c>
      <c r="AQ11" s="74">
        <f t="shared" si="3"/>
        <v>1694.7741757500003</v>
      </c>
      <c r="AR11" s="72">
        <f t="shared" si="5"/>
        <v>336</v>
      </c>
      <c r="AS11" s="71">
        <f t="shared" si="6"/>
        <v>2337.9132459440002</v>
      </c>
      <c r="AT11" s="71">
        <f t="shared" si="7"/>
        <v>411</v>
      </c>
      <c r="AU11" s="73">
        <f t="shared" si="8"/>
        <v>4071.7031607499998</v>
      </c>
      <c r="AV11" s="72">
        <v>10642</v>
      </c>
      <c r="AW11" s="73">
        <v>43498.086305999997</v>
      </c>
      <c r="AX11" s="72">
        <v>0</v>
      </c>
      <c r="AY11" s="73">
        <v>0</v>
      </c>
    </row>
    <row r="12" spans="1:52" s="3" customFormat="1" ht="31.8" customHeight="1">
      <c r="B12" s="63">
        <v>5</v>
      </c>
      <c r="C12" s="65" t="s">
        <v>20</v>
      </c>
      <c r="D12" s="66">
        <v>3185</v>
      </c>
      <c r="E12" s="66">
        <v>4813.84</v>
      </c>
      <c r="F12" s="66">
        <v>0</v>
      </c>
      <c r="G12" s="66">
        <v>0</v>
      </c>
      <c r="H12" s="66">
        <v>1029</v>
      </c>
      <c r="I12" s="66">
        <v>1555.7599999999998</v>
      </c>
      <c r="J12" s="66">
        <v>1029</v>
      </c>
      <c r="K12" s="66">
        <v>1556</v>
      </c>
      <c r="L12" s="53">
        <v>385</v>
      </c>
      <c r="M12" s="67">
        <v>663.32</v>
      </c>
      <c r="N12" s="67">
        <v>16296</v>
      </c>
      <c r="O12" s="68">
        <v>50333.26999999999</v>
      </c>
      <c r="P12" s="69">
        <v>788</v>
      </c>
      <c r="Q12" s="67">
        <v>1196</v>
      </c>
      <c r="R12" s="67">
        <v>11005</v>
      </c>
      <c r="S12" s="68">
        <v>33789</v>
      </c>
      <c r="T12" s="70">
        <v>1285</v>
      </c>
      <c r="U12" s="71">
        <v>1896</v>
      </c>
      <c r="V12" s="71">
        <v>4261</v>
      </c>
      <c r="W12" s="104">
        <v>14380</v>
      </c>
      <c r="X12" s="72">
        <v>2951</v>
      </c>
      <c r="Y12" s="71">
        <v>4200.1000000000004</v>
      </c>
      <c r="Z12" s="71">
        <v>0</v>
      </c>
      <c r="AA12" s="73">
        <v>0</v>
      </c>
      <c r="AB12" s="70">
        <v>0</v>
      </c>
      <c r="AC12" s="71">
        <v>0</v>
      </c>
      <c r="AD12" s="71">
        <v>0</v>
      </c>
      <c r="AE12" s="73">
        <v>0</v>
      </c>
      <c r="AF12" s="70">
        <v>329</v>
      </c>
      <c r="AG12" s="71">
        <v>411</v>
      </c>
      <c r="AH12" s="71">
        <v>13850</v>
      </c>
      <c r="AI12" s="73">
        <v>41015</v>
      </c>
      <c r="AJ12" s="72">
        <v>0</v>
      </c>
      <c r="AK12" s="71">
        <v>0</v>
      </c>
      <c r="AL12" s="71">
        <v>0</v>
      </c>
      <c r="AM12" s="104">
        <v>0</v>
      </c>
      <c r="AN12" s="62">
        <f t="shared" si="0"/>
        <v>1414</v>
      </c>
      <c r="AO12" s="67">
        <f t="shared" si="1"/>
        <v>2219.08</v>
      </c>
      <c r="AP12" s="67">
        <f t="shared" si="2"/>
        <v>17325</v>
      </c>
      <c r="AQ12" s="74">
        <f t="shared" si="3"/>
        <v>51889.26999999999</v>
      </c>
      <c r="AR12" s="72">
        <f t="shared" si="5"/>
        <v>4599</v>
      </c>
      <c r="AS12" s="71">
        <f t="shared" si="6"/>
        <v>7032.92</v>
      </c>
      <c r="AT12" s="71">
        <f t="shared" si="7"/>
        <v>17325</v>
      </c>
      <c r="AU12" s="73">
        <f t="shared" si="8"/>
        <v>51889.26999999999</v>
      </c>
      <c r="AV12" s="72">
        <v>37225</v>
      </c>
      <c r="AW12" s="73">
        <v>146660.18999999994</v>
      </c>
      <c r="AX12" s="72">
        <v>3128</v>
      </c>
      <c r="AY12" s="73">
        <v>35000.619999999995</v>
      </c>
    </row>
    <row r="13" spans="1:52" s="3" customFormat="1" ht="32.1" customHeight="1">
      <c r="B13" s="35">
        <v>6</v>
      </c>
      <c r="C13" s="65" t="s">
        <v>21</v>
      </c>
      <c r="D13" s="66">
        <v>12</v>
      </c>
      <c r="E13" s="66">
        <v>83</v>
      </c>
      <c r="F13" s="66">
        <v>12</v>
      </c>
      <c r="G13" s="66">
        <v>83</v>
      </c>
      <c r="H13" s="66">
        <v>11</v>
      </c>
      <c r="I13" s="66">
        <v>78</v>
      </c>
      <c r="J13" s="66">
        <v>11</v>
      </c>
      <c r="K13" s="66">
        <v>78</v>
      </c>
      <c r="L13" s="53">
        <v>5</v>
      </c>
      <c r="M13" s="67">
        <v>12.35</v>
      </c>
      <c r="N13" s="67">
        <v>5</v>
      </c>
      <c r="O13" s="68">
        <v>12.35</v>
      </c>
      <c r="P13" s="69">
        <v>39</v>
      </c>
      <c r="Q13" s="67">
        <v>53</v>
      </c>
      <c r="R13" s="67">
        <v>39</v>
      </c>
      <c r="S13" s="68">
        <v>53</v>
      </c>
      <c r="T13" s="70">
        <v>76</v>
      </c>
      <c r="U13" s="71">
        <v>331</v>
      </c>
      <c r="V13" s="71">
        <v>76</v>
      </c>
      <c r="W13" s="104">
        <v>331</v>
      </c>
      <c r="X13" s="72">
        <v>1</v>
      </c>
      <c r="Y13" s="71">
        <v>3</v>
      </c>
      <c r="Z13" s="71">
        <v>1</v>
      </c>
      <c r="AA13" s="73">
        <v>3</v>
      </c>
      <c r="AB13" s="70">
        <v>0</v>
      </c>
      <c r="AC13" s="71">
        <v>0</v>
      </c>
      <c r="AD13" s="71">
        <v>0</v>
      </c>
      <c r="AE13" s="73">
        <v>0</v>
      </c>
      <c r="AF13" s="70">
        <v>76</v>
      </c>
      <c r="AG13" s="71">
        <v>330</v>
      </c>
      <c r="AH13" s="71">
        <v>76</v>
      </c>
      <c r="AI13" s="73">
        <v>330</v>
      </c>
      <c r="AJ13" s="72">
        <v>0</v>
      </c>
      <c r="AK13" s="71">
        <v>0</v>
      </c>
      <c r="AL13" s="71">
        <v>0</v>
      </c>
      <c r="AM13" s="104">
        <v>0</v>
      </c>
      <c r="AN13" s="62">
        <f t="shared" si="0"/>
        <v>16</v>
      </c>
      <c r="AO13" s="67">
        <f t="shared" si="1"/>
        <v>90.35</v>
      </c>
      <c r="AP13" s="67">
        <f t="shared" si="2"/>
        <v>16</v>
      </c>
      <c r="AQ13" s="74">
        <f t="shared" si="3"/>
        <v>90.35</v>
      </c>
      <c r="AR13" s="72">
        <f t="shared" si="5"/>
        <v>28</v>
      </c>
      <c r="AS13" s="71">
        <f t="shared" si="6"/>
        <v>173.35</v>
      </c>
      <c r="AT13" s="71">
        <f t="shared" si="7"/>
        <v>28</v>
      </c>
      <c r="AU13" s="73">
        <f t="shared" si="8"/>
        <v>173.35</v>
      </c>
      <c r="AV13" s="72">
        <v>613</v>
      </c>
      <c r="AW13" s="73">
        <v>2754</v>
      </c>
      <c r="AX13" s="72">
        <v>107</v>
      </c>
      <c r="AY13" s="73">
        <v>428</v>
      </c>
    </row>
    <row r="14" spans="1:52" s="3" customFormat="1" ht="32.1" customHeight="1">
      <c r="B14" s="63">
        <v>7</v>
      </c>
      <c r="C14" s="65" t="s">
        <v>63</v>
      </c>
      <c r="D14" s="66">
        <v>5556</v>
      </c>
      <c r="E14" s="66">
        <v>16319.430023599996</v>
      </c>
      <c r="F14" s="66">
        <v>5556</v>
      </c>
      <c r="G14" s="66">
        <v>16319.430023599996</v>
      </c>
      <c r="H14" s="66">
        <v>1744</v>
      </c>
      <c r="I14" s="66">
        <v>4976.0449999999973</v>
      </c>
      <c r="J14" s="66">
        <v>1744</v>
      </c>
      <c r="K14" s="66">
        <v>4599.9870889999984</v>
      </c>
      <c r="L14" s="53">
        <v>1796</v>
      </c>
      <c r="M14" s="67">
        <v>5771.5290000000005</v>
      </c>
      <c r="N14" s="67">
        <v>1796</v>
      </c>
      <c r="O14" s="68">
        <v>4947.1897079000009</v>
      </c>
      <c r="P14" s="69">
        <v>8428</v>
      </c>
      <c r="Q14" s="67">
        <v>19110</v>
      </c>
      <c r="R14" s="67">
        <v>8428</v>
      </c>
      <c r="S14" s="68">
        <v>14333</v>
      </c>
      <c r="T14" s="70">
        <v>2655</v>
      </c>
      <c r="U14" s="71">
        <v>7403.9910100000061</v>
      </c>
      <c r="V14" s="71">
        <v>2655</v>
      </c>
      <c r="W14" s="104">
        <v>6404.7940541000062</v>
      </c>
      <c r="X14" s="72">
        <v>2177</v>
      </c>
      <c r="Y14" s="71">
        <v>2839.8815347</v>
      </c>
      <c r="Z14" s="71">
        <v>2177</v>
      </c>
      <c r="AA14" s="73">
        <v>2840</v>
      </c>
      <c r="AB14" s="70">
        <v>74</v>
      </c>
      <c r="AC14" s="71">
        <v>19.29</v>
      </c>
      <c r="AD14" s="71">
        <v>74</v>
      </c>
      <c r="AE14" s="73">
        <v>19.29</v>
      </c>
      <c r="AF14" s="70">
        <v>1877</v>
      </c>
      <c r="AG14" s="71">
        <v>8346</v>
      </c>
      <c r="AH14" s="71">
        <v>1877</v>
      </c>
      <c r="AI14" s="73">
        <v>6262</v>
      </c>
      <c r="AJ14" s="72">
        <v>24</v>
      </c>
      <c r="AK14" s="71">
        <v>33</v>
      </c>
      <c r="AL14" s="71">
        <v>24</v>
      </c>
      <c r="AM14" s="104">
        <v>33</v>
      </c>
      <c r="AN14" s="62">
        <f t="shared" si="0"/>
        <v>3540</v>
      </c>
      <c r="AO14" s="67">
        <f t="shared" si="1"/>
        <v>10747.573999999997</v>
      </c>
      <c r="AP14" s="67">
        <f t="shared" si="2"/>
        <v>3540</v>
      </c>
      <c r="AQ14" s="74">
        <f t="shared" si="3"/>
        <v>9547.1767968999993</v>
      </c>
      <c r="AR14" s="72">
        <f t="shared" si="5"/>
        <v>9096</v>
      </c>
      <c r="AS14" s="71">
        <f t="shared" si="6"/>
        <v>27067.004023599991</v>
      </c>
      <c r="AT14" s="71">
        <f t="shared" si="7"/>
        <v>9096</v>
      </c>
      <c r="AU14" s="73">
        <f t="shared" si="8"/>
        <v>25866.606820499997</v>
      </c>
      <c r="AV14" s="72">
        <v>56917</v>
      </c>
      <c r="AW14" s="73">
        <v>279977.0646542001</v>
      </c>
      <c r="AX14" s="72">
        <v>4017</v>
      </c>
      <c r="AY14" s="73">
        <v>46051.67218500001</v>
      </c>
    </row>
    <row r="15" spans="1:52" s="3" customFormat="1" ht="32.1" customHeight="1">
      <c r="B15" s="35">
        <v>8</v>
      </c>
      <c r="C15" s="65" t="s">
        <v>64</v>
      </c>
      <c r="D15" s="66">
        <v>229</v>
      </c>
      <c r="E15" s="66">
        <v>549.3900000000001</v>
      </c>
      <c r="F15" s="66">
        <v>229</v>
      </c>
      <c r="G15" s="66">
        <v>490.57</v>
      </c>
      <c r="H15" s="66">
        <v>200</v>
      </c>
      <c r="I15" s="66">
        <v>524.16000000000008</v>
      </c>
      <c r="J15" s="66">
        <v>200</v>
      </c>
      <c r="K15" s="66">
        <v>475.18</v>
      </c>
      <c r="L15" s="53">
        <v>252</v>
      </c>
      <c r="M15" s="67">
        <v>606.12000000000023</v>
      </c>
      <c r="N15" s="67">
        <v>252</v>
      </c>
      <c r="O15" s="68">
        <v>512.69000000000005</v>
      </c>
      <c r="P15" s="69">
        <v>424</v>
      </c>
      <c r="Q15" s="67">
        <v>1128</v>
      </c>
      <c r="R15" s="67">
        <v>424</v>
      </c>
      <c r="S15" s="68">
        <v>769</v>
      </c>
      <c r="T15" s="70">
        <v>524</v>
      </c>
      <c r="U15" s="71">
        <v>1229</v>
      </c>
      <c r="V15" s="71">
        <v>524</v>
      </c>
      <c r="W15" s="104">
        <v>1024</v>
      </c>
      <c r="X15" s="72">
        <v>112</v>
      </c>
      <c r="Y15" s="71">
        <v>127.63999999999999</v>
      </c>
      <c r="Z15" s="71">
        <v>112</v>
      </c>
      <c r="AA15" s="73">
        <v>104.27999999999999</v>
      </c>
      <c r="AB15" s="70">
        <v>131</v>
      </c>
      <c r="AC15" s="71">
        <v>197</v>
      </c>
      <c r="AD15" s="71">
        <v>131</v>
      </c>
      <c r="AE15" s="73">
        <v>136</v>
      </c>
      <c r="AF15" s="70">
        <v>245</v>
      </c>
      <c r="AG15" s="71">
        <v>482</v>
      </c>
      <c r="AH15" s="71">
        <v>245</v>
      </c>
      <c r="AI15" s="73">
        <v>350</v>
      </c>
      <c r="AJ15" s="72">
        <v>30</v>
      </c>
      <c r="AK15" s="71">
        <v>29</v>
      </c>
      <c r="AL15" s="71">
        <v>21</v>
      </c>
      <c r="AM15" s="104">
        <v>14</v>
      </c>
      <c r="AN15" s="62">
        <f t="shared" si="0"/>
        <v>452</v>
      </c>
      <c r="AO15" s="67">
        <f t="shared" si="1"/>
        <v>1130.2800000000002</v>
      </c>
      <c r="AP15" s="67">
        <f t="shared" si="2"/>
        <v>452</v>
      </c>
      <c r="AQ15" s="74">
        <f t="shared" si="3"/>
        <v>987.87000000000012</v>
      </c>
      <c r="AR15" s="72">
        <f t="shared" si="5"/>
        <v>681</v>
      </c>
      <c r="AS15" s="71">
        <f t="shared" si="6"/>
        <v>1679.6700000000003</v>
      </c>
      <c r="AT15" s="71">
        <f t="shared" si="7"/>
        <v>681</v>
      </c>
      <c r="AU15" s="73">
        <f t="shared" si="8"/>
        <v>1478.44</v>
      </c>
      <c r="AV15" s="72">
        <v>18202</v>
      </c>
      <c r="AW15" s="73">
        <v>59985.07</v>
      </c>
      <c r="AX15" s="72">
        <v>994</v>
      </c>
      <c r="AY15" s="105">
        <v>4965.29</v>
      </c>
    </row>
    <row r="16" spans="1:52" s="3" customFormat="1" ht="32.1" customHeight="1">
      <c r="B16" s="63">
        <v>9</v>
      </c>
      <c r="C16" s="65" t="s">
        <v>65</v>
      </c>
      <c r="D16" s="66">
        <v>208</v>
      </c>
      <c r="E16" s="66">
        <v>376</v>
      </c>
      <c r="F16" s="66">
        <v>208</v>
      </c>
      <c r="G16" s="66">
        <v>376</v>
      </c>
      <c r="H16" s="66">
        <v>539</v>
      </c>
      <c r="I16" s="66">
        <v>2493.4780045999996</v>
      </c>
      <c r="J16" s="66">
        <v>539</v>
      </c>
      <c r="K16" s="66">
        <v>2493.4780045999996</v>
      </c>
      <c r="L16" s="53">
        <v>349</v>
      </c>
      <c r="M16" s="67">
        <v>1101.924602</v>
      </c>
      <c r="N16" s="67">
        <v>954</v>
      </c>
      <c r="O16" s="68">
        <v>2671.4828791999994</v>
      </c>
      <c r="P16" s="69">
        <v>636</v>
      </c>
      <c r="Q16" s="67">
        <v>1757</v>
      </c>
      <c r="R16" s="67">
        <v>1246</v>
      </c>
      <c r="S16" s="68">
        <v>3355</v>
      </c>
      <c r="T16" s="70">
        <v>940</v>
      </c>
      <c r="U16" s="71">
        <v>3126</v>
      </c>
      <c r="V16" s="71">
        <v>2399</v>
      </c>
      <c r="W16" s="104">
        <v>7213</v>
      </c>
      <c r="X16" s="72">
        <v>53</v>
      </c>
      <c r="Y16" s="71">
        <v>75.700000000000017</v>
      </c>
      <c r="Z16" s="71">
        <v>37</v>
      </c>
      <c r="AA16" s="73">
        <v>61</v>
      </c>
      <c r="AB16" s="70">
        <v>195</v>
      </c>
      <c r="AC16" s="71">
        <v>294</v>
      </c>
      <c r="AD16" s="71">
        <v>195</v>
      </c>
      <c r="AE16" s="73">
        <v>294</v>
      </c>
      <c r="AF16" s="70">
        <v>940</v>
      </c>
      <c r="AG16" s="71">
        <v>3126</v>
      </c>
      <c r="AH16" s="71">
        <v>2399</v>
      </c>
      <c r="AI16" s="73">
        <v>7213</v>
      </c>
      <c r="AJ16" s="72">
        <v>2</v>
      </c>
      <c r="AK16" s="71">
        <v>3</v>
      </c>
      <c r="AL16" s="71">
        <v>2</v>
      </c>
      <c r="AM16" s="104">
        <v>3</v>
      </c>
      <c r="AN16" s="62">
        <f t="shared" si="0"/>
        <v>888</v>
      </c>
      <c r="AO16" s="67">
        <f t="shared" si="1"/>
        <v>3595.4026065999997</v>
      </c>
      <c r="AP16" s="67">
        <f t="shared" si="2"/>
        <v>1493</v>
      </c>
      <c r="AQ16" s="74">
        <f t="shared" si="3"/>
        <v>5164.9608837999986</v>
      </c>
      <c r="AR16" s="72">
        <f t="shared" si="5"/>
        <v>1096</v>
      </c>
      <c r="AS16" s="71">
        <f t="shared" si="6"/>
        <v>3971.4026065999997</v>
      </c>
      <c r="AT16" s="71">
        <f t="shared" si="7"/>
        <v>1701</v>
      </c>
      <c r="AU16" s="73">
        <f t="shared" si="8"/>
        <v>5540.9608837999986</v>
      </c>
      <c r="AV16" s="72">
        <v>13124</v>
      </c>
      <c r="AW16" s="73">
        <v>90338.881125600034</v>
      </c>
      <c r="AX16" s="72">
        <v>2123</v>
      </c>
      <c r="AY16" s="73">
        <v>16934.48</v>
      </c>
    </row>
    <row r="17" spans="1:52" s="3" customFormat="1" ht="32.1" customHeight="1">
      <c r="B17" s="35">
        <v>10</v>
      </c>
      <c r="C17" s="65" t="s">
        <v>66</v>
      </c>
      <c r="D17" s="66">
        <v>103</v>
      </c>
      <c r="E17" s="66">
        <v>309</v>
      </c>
      <c r="F17" s="66">
        <v>103</v>
      </c>
      <c r="G17" s="66">
        <v>309</v>
      </c>
      <c r="H17" s="66">
        <v>103</v>
      </c>
      <c r="I17" s="66">
        <v>309</v>
      </c>
      <c r="J17" s="66">
        <v>103</v>
      </c>
      <c r="K17" s="66">
        <v>309</v>
      </c>
      <c r="L17" s="53">
        <v>103</v>
      </c>
      <c r="M17" s="67">
        <v>313</v>
      </c>
      <c r="N17" s="67">
        <v>103</v>
      </c>
      <c r="O17" s="68">
        <v>313</v>
      </c>
      <c r="P17" s="69">
        <v>158</v>
      </c>
      <c r="Q17" s="67">
        <v>428</v>
      </c>
      <c r="R17" s="67">
        <v>158</v>
      </c>
      <c r="S17" s="68">
        <v>428</v>
      </c>
      <c r="T17" s="70">
        <v>418</v>
      </c>
      <c r="U17" s="71">
        <v>875</v>
      </c>
      <c r="V17" s="71">
        <v>418</v>
      </c>
      <c r="W17" s="104">
        <v>875</v>
      </c>
      <c r="X17" s="72">
        <v>0</v>
      </c>
      <c r="Y17" s="71">
        <v>0</v>
      </c>
      <c r="Z17" s="71">
        <v>0</v>
      </c>
      <c r="AA17" s="73">
        <v>0</v>
      </c>
      <c r="AB17" s="70">
        <v>26</v>
      </c>
      <c r="AC17" s="71">
        <v>62</v>
      </c>
      <c r="AD17" s="71">
        <v>26</v>
      </c>
      <c r="AE17" s="73">
        <v>62</v>
      </c>
      <c r="AF17" s="70">
        <v>264</v>
      </c>
      <c r="AG17" s="71">
        <v>566</v>
      </c>
      <c r="AH17" s="71">
        <v>264</v>
      </c>
      <c r="AI17" s="73">
        <v>566</v>
      </c>
      <c r="AJ17" s="72">
        <v>0</v>
      </c>
      <c r="AK17" s="71">
        <v>0</v>
      </c>
      <c r="AL17" s="71">
        <v>0</v>
      </c>
      <c r="AM17" s="104">
        <v>0</v>
      </c>
      <c r="AN17" s="62">
        <f t="shared" si="0"/>
        <v>206</v>
      </c>
      <c r="AO17" s="67">
        <f t="shared" si="1"/>
        <v>622</v>
      </c>
      <c r="AP17" s="67">
        <f t="shared" si="2"/>
        <v>206</v>
      </c>
      <c r="AQ17" s="74">
        <f t="shared" si="3"/>
        <v>622</v>
      </c>
      <c r="AR17" s="72">
        <f t="shared" si="5"/>
        <v>309</v>
      </c>
      <c r="AS17" s="71">
        <f t="shared" si="6"/>
        <v>931</v>
      </c>
      <c r="AT17" s="71">
        <f t="shared" si="7"/>
        <v>309</v>
      </c>
      <c r="AU17" s="73">
        <f t="shared" si="8"/>
        <v>931</v>
      </c>
      <c r="AV17" s="72">
        <v>7250</v>
      </c>
      <c r="AW17" s="73">
        <v>43724.119999999995</v>
      </c>
      <c r="AX17" s="72">
        <v>170</v>
      </c>
      <c r="AY17" s="73">
        <v>803</v>
      </c>
    </row>
    <row r="18" spans="1:52" s="3" customFormat="1" ht="32.1" customHeight="1">
      <c r="B18" s="63">
        <v>11</v>
      </c>
      <c r="C18" s="65" t="s">
        <v>67</v>
      </c>
      <c r="D18" s="66">
        <v>10926</v>
      </c>
      <c r="E18" s="66">
        <v>15056.9796076</v>
      </c>
      <c r="F18" s="66">
        <v>10926</v>
      </c>
      <c r="G18" s="66">
        <v>15056.9796076</v>
      </c>
      <c r="H18" s="66">
        <v>5742</v>
      </c>
      <c r="I18" s="66">
        <v>8843.3100300000006</v>
      </c>
      <c r="J18" s="66">
        <v>5742</v>
      </c>
      <c r="K18" s="66">
        <v>8843.3100300000006</v>
      </c>
      <c r="L18" s="53">
        <v>5138</v>
      </c>
      <c r="M18" s="67">
        <v>7564.8080300000001</v>
      </c>
      <c r="N18" s="67">
        <v>5138</v>
      </c>
      <c r="O18" s="68">
        <v>7564.8080300000001</v>
      </c>
      <c r="P18" s="69">
        <v>1190</v>
      </c>
      <c r="Q18" s="67">
        <v>2648.0244453</v>
      </c>
      <c r="R18" s="67">
        <v>1190</v>
      </c>
      <c r="S18" s="68">
        <v>2648.0244453</v>
      </c>
      <c r="T18" s="70">
        <v>2742</v>
      </c>
      <c r="U18" s="71">
        <v>3265</v>
      </c>
      <c r="V18" s="71">
        <v>2742</v>
      </c>
      <c r="W18" s="104">
        <v>3265</v>
      </c>
      <c r="X18" s="72">
        <v>10128</v>
      </c>
      <c r="Y18" s="71">
        <v>13496.172406699998</v>
      </c>
      <c r="Z18" s="71">
        <v>10128</v>
      </c>
      <c r="AA18" s="73">
        <v>13496.172406699998</v>
      </c>
      <c r="AB18" s="70">
        <v>5534</v>
      </c>
      <c r="AC18" s="71">
        <v>17233</v>
      </c>
      <c r="AD18" s="71">
        <v>5534</v>
      </c>
      <c r="AE18" s="73">
        <v>17233</v>
      </c>
      <c r="AF18" s="70">
        <v>508</v>
      </c>
      <c r="AG18" s="71">
        <v>710</v>
      </c>
      <c r="AH18" s="71">
        <v>508</v>
      </c>
      <c r="AI18" s="73">
        <v>710</v>
      </c>
      <c r="AJ18" s="72">
        <v>0</v>
      </c>
      <c r="AK18" s="71">
        <v>0</v>
      </c>
      <c r="AL18" s="71">
        <v>0</v>
      </c>
      <c r="AM18" s="104">
        <v>0</v>
      </c>
      <c r="AN18" s="62">
        <f t="shared" si="0"/>
        <v>10880</v>
      </c>
      <c r="AO18" s="67">
        <f t="shared" si="1"/>
        <v>16408.118060000001</v>
      </c>
      <c r="AP18" s="67">
        <f t="shared" si="2"/>
        <v>10880</v>
      </c>
      <c r="AQ18" s="74">
        <f t="shared" si="3"/>
        <v>16408.118060000001</v>
      </c>
      <c r="AR18" s="72">
        <f t="shared" si="5"/>
        <v>21806</v>
      </c>
      <c r="AS18" s="71">
        <f t="shared" si="6"/>
        <v>31465.097667599999</v>
      </c>
      <c r="AT18" s="71">
        <f t="shared" si="7"/>
        <v>21806</v>
      </c>
      <c r="AU18" s="73">
        <f t="shared" si="8"/>
        <v>31465.097667599999</v>
      </c>
      <c r="AV18" s="72">
        <v>180150</v>
      </c>
      <c r="AW18" s="73">
        <v>510694.12638369889</v>
      </c>
      <c r="AX18" s="72">
        <v>32776</v>
      </c>
      <c r="AY18" s="73">
        <v>111022.30447909997</v>
      </c>
    </row>
    <row r="19" spans="1:52" s="3" customFormat="1" ht="32.1" customHeight="1">
      <c r="B19" s="35">
        <v>12</v>
      </c>
      <c r="C19" s="65" t="s">
        <v>68</v>
      </c>
      <c r="D19" s="66">
        <v>1762</v>
      </c>
      <c r="E19" s="66">
        <v>4621.96</v>
      </c>
      <c r="F19" s="66">
        <v>1762</v>
      </c>
      <c r="G19" s="66">
        <v>4621.96</v>
      </c>
      <c r="H19" s="66">
        <v>1802</v>
      </c>
      <c r="I19" s="66">
        <v>4423.0700000000006</v>
      </c>
      <c r="J19" s="66">
        <v>1802</v>
      </c>
      <c r="K19" s="66">
        <v>4423.0700000000006</v>
      </c>
      <c r="L19" s="53">
        <v>2856</v>
      </c>
      <c r="M19" s="67">
        <v>5291.9699999999993</v>
      </c>
      <c r="N19" s="67">
        <v>2856</v>
      </c>
      <c r="O19" s="68">
        <v>5291.9699999999993</v>
      </c>
      <c r="P19" s="69">
        <v>250</v>
      </c>
      <c r="Q19" s="67">
        <v>250</v>
      </c>
      <c r="R19" s="67">
        <v>248</v>
      </c>
      <c r="S19" s="68">
        <v>243</v>
      </c>
      <c r="T19" s="70">
        <v>17799</v>
      </c>
      <c r="U19" s="71">
        <v>88131</v>
      </c>
      <c r="V19" s="71">
        <v>17795</v>
      </c>
      <c r="W19" s="104">
        <v>84140</v>
      </c>
      <c r="X19" s="72">
        <v>1671</v>
      </c>
      <c r="Y19" s="71">
        <v>1745.4862489999998</v>
      </c>
      <c r="Z19" s="71">
        <v>1671</v>
      </c>
      <c r="AA19" s="73">
        <v>1745.4862489999998</v>
      </c>
      <c r="AB19" s="70">
        <v>250</v>
      </c>
      <c r="AC19" s="71">
        <v>250</v>
      </c>
      <c r="AD19" s="71">
        <v>248</v>
      </c>
      <c r="AE19" s="73">
        <v>243</v>
      </c>
      <c r="AF19" s="70">
        <v>980</v>
      </c>
      <c r="AG19" s="71">
        <v>1976</v>
      </c>
      <c r="AH19" s="71">
        <v>984</v>
      </c>
      <c r="AI19" s="73">
        <v>1677</v>
      </c>
      <c r="AJ19" s="72">
        <v>0</v>
      </c>
      <c r="AK19" s="71">
        <v>0</v>
      </c>
      <c r="AL19" s="71">
        <v>0</v>
      </c>
      <c r="AM19" s="104">
        <v>0</v>
      </c>
      <c r="AN19" s="62">
        <f t="shared" si="0"/>
        <v>4658</v>
      </c>
      <c r="AO19" s="67">
        <f t="shared" si="1"/>
        <v>9715.0400000000009</v>
      </c>
      <c r="AP19" s="67">
        <f t="shared" si="2"/>
        <v>4658</v>
      </c>
      <c r="AQ19" s="74">
        <f t="shared" si="3"/>
        <v>9715.0400000000009</v>
      </c>
      <c r="AR19" s="72">
        <f t="shared" si="5"/>
        <v>6420</v>
      </c>
      <c r="AS19" s="71">
        <f t="shared" si="6"/>
        <v>14337</v>
      </c>
      <c r="AT19" s="71">
        <f t="shared" si="7"/>
        <v>6420</v>
      </c>
      <c r="AU19" s="73">
        <f t="shared" si="8"/>
        <v>14337</v>
      </c>
      <c r="AV19" s="72">
        <v>52979</v>
      </c>
      <c r="AW19" s="73">
        <v>254513.00254260001</v>
      </c>
      <c r="AX19" s="72">
        <v>6026</v>
      </c>
      <c r="AY19" s="73">
        <v>59763.069999999992</v>
      </c>
    </row>
    <row r="20" spans="1:52" s="3" customFormat="1" ht="32.1" customHeight="1">
      <c r="B20" s="63">
        <v>13</v>
      </c>
      <c r="C20" s="65" t="s">
        <v>53</v>
      </c>
      <c r="D20" s="66">
        <v>91</v>
      </c>
      <c r="E20" s="66">
        <v>515.13</v>
      </c>
      <c r="F20" s="66">
        <v>91</v>
      </c>
      <c r="G20" s="66">
        <v>515.13</v>
      </c>
      <c r="H20" s="66">
        <v>108</v>
      </c>
      <c r="I20" s="66">
        <v>506.05999999999989</v>
      </c>
      <c r="J20" s="66">
        <v>108</v>
      </c>
      <c r="K20" s="66">
        <v>455.30616159999994</v>
      </c>
      <c r="L20" s="53">
        <v>10</v>
      </c>
      <c r="M20" s="67">
        <v>12.85</v>
      </c>
      <c r="N20" s="67">
        <v>10</v>
      </c>
      <c r="O20" s="68">
        <v>7.33</v>
      </c>
      <c r="P20" s="69">
        <v>105</v>
      </c>
      <c r="Q20" s="67">
        <v>675</v>
      </c>
      <c r="R20" s="67">
        <v>5114</v>
      </c>
      <c r="S20" s="68">
        <v>23579</v>
      </c>
      <c r="T20" s="70">
        <v>105</v>
      </c>
      <c r="U20" s="71">
        <v>675</v>
      </c>
      <c r="V20" s="71">
        <v>5114</v>
      </c>
      <c r="W20" s="104">
        <v>23579</v>
      </c>
      <c r="X20" s="72">
        <v>3</v>
      </c>
      <c r="Y20" s="71">
        <v>2</v>
      </c>
      <c r="Z20" s="71">
        <v>3</v>
      </c>
      <c r="AA20" s="73">
        <v>2</v>
      </c>
      <c r="AB20" s="70">
        <v>3</v>
      </c>
      <c r="AC20" s="71">
        <v>2</v>
      </c>
      <c r="AD20" s="71">
        <v>3</v>
      </c>
      <c r="AE20" s="73">
        <v>2</v>
      </c>
      <c r="AF20" s="70">
        <v>87</v>
      </c>
      <c r="AG20" s="71">
        <v>338</v>
      </c>
      <c r="AH20" s="71">
        <v>5253</v>
      </c>
      <c r="AI20" s="73">
        <v>21435</v>
      </c>
      <c r="AJ20" s="72">
        <v>0</v>
      </c>
      <c r="AK20" s="71">
        <v>0</v>
      </c>
      <c r="AL20" s="71">
        <v>0</v>
      </c>
      <c r="AM20" s="104">
        <v>0</v>
      </c>
      <c r="AN20" s="62">
        <f t="shared" si="0"/>
        <v>118</v>
      </c>
      <c r="AO20" s="67">
        <f t="shared" si="1"/>
        <v>518.90999999999985</v>
      </c>
      <c r="AP20" s="67">
        <f t="shared" si="2"/>
        <v>118</v>
      </c>
      <c r="AQ20" s="74">
        <f t="shared" si="3"/>
        <v>462.63616159999992</v>
      </c>
      <c r="AR20" s="72">
        <f t="shared" si="5"/>
        <v>209</v>
      </c>
      <c r="AS20" s="71">
        <f t="shared" si="6"/>
        <v>1034.04</v>
      </c>
      <c r="AT20" s="71">
        <f t="shared" si="7"/>
        <v>209</v>
      </c>
      <c r="AU20" s="73">
        <f t="shared" si="8"/>
        <v>977.76616159999992</v>
      </c>
      <c r="AV20" s="72">
        <v>13552</v>
      </c>
      <c r="AW20" s="73">
        <v>85088.176764399992</v>
      </c>
      <c r="AX20" s="72">
        <v>1323</v>
      </c>
      <c r="AY20" s="73">
        <v>14517.7678402</v>
      </c>
    </row>
    <row r="21" spans="1:52" s="3" customFormat="1" ht="32.1" customHeight="1">
      <c r="B21" s="35">
        <v>14</v>
      </c>
      <c r="C21" s="65" t="s">
        <v>54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53">
        <v>0</v>
      </c>
      <c r="M21" s="67">
        <v>0</v>
      </c>
      <c r="N21" s="67">
        <v>0</v>
      </c>
      <c r="O21" s="68">
        <v>0</v>
      </c>
      <c r="P21" s="69">
        <v>0</v>
      </c>
      <c r="Q21" s="67">
        <v>0</v>
      </c>
      <c r="R21" s="67">
        <v>0</v>
      </c>
      <c r="S21" s="68">
        <v>0</v>
      </c>
      <c r="T21" s="70">
        <v>1</v>
      </c>
      <c r="U21" s="71">
        <v>1</v>
      </c>
      <c r="V21" s="71">
        <v>1</v>
      </c>
      <c r="W21" s="104">
        <v>1</v>
      </c>
      <c r="X21" s="72">
        <v>0</v>
      </c>
      <c r="Y21" s="71">
        <v>0</v>
      </c>
      <c r="Z21" s="71">
        <v>0</v>
      </c>
      <c r="AA21" s="73">
        <v>0</v>
      </c>
      <c r="AB21" s="70">
        <v>0</v>
      </c>
      <c r="AC21" s="71">
        <v>0</v>
      </c>
      <c r="AD21" s="71">
        <v>0</v>
      </c>
      <c r="AE21" s="73">
        <v>0</v>
      </c>
      <c r="AF21" s="70">
        <v>0</v>
      </c>
      <c r="AG21" s="71">
        <v>0</v>
      </c>
      <c r="AH21" s="71">
        <v>0</v>
      </c>
      <c r="AI21" s="73">
        <v>0</v>
      </c>
      <c r="AJ21" s="72">
        <v>0</v>
      </c>
      <c r="AK21" s="71">
        <v>0</v>
      </c>
      <c r="AL21" s="71">
        <v>0</v>
      </c>
      <c r="AM21" s="104">
        <v>0</v>
      </c>
      <c r="AN21" s="62">
        <f t="shared" si="0"/>
        <v>0</v>
      </c>
      <c r="AO21" s="67">
        <f t="shared" si="1"/>
        <v>0</v>
      </c>
      <c r="AP21" s="67">
        <f t="shared" si="2"/>
        <v>0</v>
      </c>
      <c r="AQ21" s="74">
        <f t="shared" si="3"/>
        <v>0</v>
      </c>
      <c r="AR21" s="72">
        <f t="shared" si="5"/>
        <v>0</v>
      </c>
      <c r="AS21" s="71">
        <f t="shared" si="6"/>
        <v>0</v>
      </c>
      <c r="AT21" s="71">
        <f t="shared" si="7"/>
        <v>0</v>
      </c>
      <c r="AU21" s="73">
        <f t="shared" si="8"/>
        <v>0</v>
      </c>
      <c r="AV21" s="72">
        <v>53</v>
      </c>
      <c r="AW21" s="73">
        <v>191</v>
      </c>
      <c r="AX21" s="72">
        <v>0</v>
      </c>
      <c r="AY21" s="73">
        <v>0</v>
      </c>
    </row>
    <row r="22" spans="1:52" s="3" customFormat="1" ht="32.1" customHeight="1">
      <c r="B22" s="63">
        <v>15</v>
      </c>
      <c r="C22" s="65" t="s">
        <v>34</v>
      </c>
      <c r="D22" s="66">
        <v>739</v>
      </c>
      <c r="E22" s="66">
        <v>7945.4500000000007</v>
      </c>
      <c r="F22" s="66">
        <v>739</v>
      </c>
      <c r="G22" s="66">
        <v>7945.4500000000007</v>
      </c>
      <c r="H22" s="66">
        <v>0</v>
      </c>
      <c r="I22" s="66">
        <v>0</v>
      </c>
      <c r="J22" s="66">
        <v>0</v>
      </c>
      <c r="K22" s="66">
        <v>0</v>
      </c>
      <c r="L22" s="53">
        <v>625</v>
      </c>
      <c r="M22" s="67">
        <v>5624.1609489999992</v>
      </c>
      <c r="N22" s="67">
        <v>625</v>
      </c>
      <c r="O22" s="68">
        <v>5624.1609489999992</v>
      </c>
      <c r="P22" s="69">
        <v>854</v>
      </c>
      <c r="Q22" s="67">
        <v>9902</v>
      </c>
      <c r="R22" s="67">
        <v>854</v>
      </c>
      <c r="S22" s="68">
        <v>9902</v>
      </c>
      <c r="T22" s="70">
        <v>1087</v>
      </c>
      <c r="U22" s="71">
        <v>12543</v>
      </c>
      <c r="V22" s="71">
        <v>1087</v>
      </c>
      <c r="W22" s="104">
        <v>12543</v>
      </c>
      <c r="X22" s="72">
        <v>0</v>
      </c>
      <c r="Y22" s="71">
        <v>0</v>
      </c>
      <c r="Z22" s="71">
        <v>0</v>
      </c>
      <c r="AA22" s="73">
        <v>0</v>
      </c>
      <c r="AB22" s="70">
        <v>0</v>
      </c>
      <c r="AC22" s="71">
        <v>0</v>
      </c>
      <c r="AD22" s="71">
        <v>0</v>
      </c>
      <c r="AE22" s="73">
        <v>0</v>
      </c>
      <c r="AF22" s="70">
        <v>74</v>
      </c>
      <c r="AG22" s="71">
        <v>763</v>
      </c>
      <c r="AH22" s="71">
        <v>74</v>
      </c>
      <c r="AI22" s="73">
        <v>763</v>
      </c>
      <c r="AJ22" s="72">
        <v>0</v>
      </c>
      <c r="AK22" s="71">
        <v>0</v>
      </c>
      <c r="AL22" s="71">
        <v>0</v>
      </c>
      <c r="AM22" s="104">
        <v>0</v>
      </c>
      <c r="AN22" s="62">
        <f t="shared" si="0"/>
        <v>625</v>
      </c>
      <c r="AO22" s="67">
        <f t="shared" si="1"/>
        <v>5624.1609489999992</v>
      </c>
      <c r="AP22" s="67">
        <f t="shared" si="2"/>
        <v>625</v>
      </c>
      <c r="AQ22" s="74">
        <f t="shared" si="3"/>
        <v>5624.1609489999992</v>
      </c>
      <c r="AR22" s="72">
        <f t="shared" si="5"/>
        <v>1364</v>
      </c>
      <c r="AS22" s="71">
        <f t="shared" si="6"/>
        <v>13569.610949</v>
      </c>
      <c r="AT22" s="71">
        <f t="shared" si="7"/>
        <v>1364</v>
      </c>
      <c r="AU22" s="73">
        <f t="shared" si="8"/>
        <v>13569.610949</v>
      </c>
      <c r="AV22" s="72">
        <v>15077</v>
      </c>
      <c r="AW22" s="73">
        <v>135551.5845158</v>
      </c>
      <c r="AX22" s="72">
        <v>174</v>
      </c>
      <c r="AY22" s="73">
        <v>4130.9554378000003</v>
      </c>
    </row>
    <row r="23" spans="1:52" s="3" customFormat="1" ht="32.1" customHeight="1">
      <c r="B23" s="35">
        <v>16</v>
      </c>
      <c r="C23" s="65" t="s">
        <v>55</v>
      </c>
      <c r="D23" s="66">
        <v>29154</v>
      </c>
      <c r="E23" s="66">
        <v>174855.07206019995</v>
      </c>
      <c r="F23" s="66">
        <v>29154</v>
      </c>
      <c r="G23" s="66">
        <v>174855.07206019995</v>
      </c>
      <c r="H23" s="66">
        <v>32829</v>
      </c>
      <c r="I23" s="66">
        <v>162116.52128859999</v>
      </c>
      <c r="J23" s="66">
        <v>32829</v>
      </c>
      <c r="K23" s="66">
        <v>162116.52128859999</v>
      </c>
      <c r="L23" s="53">
        <v>16336</v>
      </c>
      <c r="M23" s="67">
        <v>92940.849600600006</v>
      </c>
      <c r="N23" s="67">
        <v>16336</v>
      </c>
      <c r="O23" s="68">
        <v>92940.849600600006</v>
      </c>
      <c r="P23" s="69">
        <v>35245</v>
      </c>
      <c r="Q23" s="67">
        <v>210562</v>
      </c>
      <c r="R23" s="67">
        <v>35245</v>
      </c>
      <c r="S23" s="68">
        <v>210562</v>
      </c>
      <c r="T23" s="70">
        <v>31615</v>
      </c>
      <c r="U23" s="71">
        <v>251774</v>
      </c>
      <c r="V23" s="71">
        <v>31615</v>
      </c>
      <c r="W23" s="104">
        <v>251774</v>
      </c>
      <c r="X23" s="72">
        <v>8</v>
      </c>
      <c r="Y23" s="71">
        <v>352.49439999999998</v>
      </c>
      <c r="Z23" s="71">
        <v>8</v>
      </c>
      <c r="AA23" s="73">
        <v>352.49439999999998</v>
      </c>
      <c r="AB23" s="70">
        <v>6</v>
      </c>
      <c r="AC23" s="71">
        <v>332</v>
      </c>
      <c r="AD23" s="71">
        <v>6</v>
      </c>
      <c r="AE23" s="73">
        <v>332</v>
      </c>
      <c r="AF23" s="70">
        <v>11945</v>
      </c>
      <c r="AG23" s="71">
        <v>89022</v>
      </c>
      <c r="AH23" s="71">
        <v>11945</v>
      </c>
      <c r="AI23" s="73">
        <v>89022</v>
      </c>
      <c r="AJ23" s="72">
        <v>11945</v>
      </c>
      <c r="AK23" s="106">
        <v>89022</v>
      </c>
      <c r="AL23" s="106">
        <v>11945</v>
      </c>
      <c r="AM23" s="104">
        <v>89022</v>
      </c>
      <c r="AN23" s="62">
        <f t="shared" si="0"/>
        <v>49165</v>
      </c>
      <c r="AO23" s="67">
        <f t="shared" si="1"/>
        <v>255057.37088920001</v>
      </c>
      <c r="AP23" s="67">
        <f t="shared" si="2"/>
        <v>49165</v>
      </c>
      <c r="AQ23" s="74">
        <f t="shared" si="3"/>
        <v>255057.37088920001</v>
      </c>
      <c r="AR23" s="72">
        <f t="shared" si="5"/>
        <v>78319</v>
      </c>
      <c r="AS23" s="71">
        <f t="shared" si="6"/>
        <v>429912.44294939993</v>
      </c>
      <c r="AT23" s="71">
        <f t="shared" si="7"/>
        <v>78319</v>
      </c>
      <c r="AU23" s="73">
        <f t="shared" si="8"/>
        <v>429912.44294939993</v>
      </c>
      <c r="AV23" s="72">
        <v>223431</v>
      </c>
      <c r="AW23" s="73">
        <v>777381.06700579985</v>
      </c>
      <c r="AX23" s="72">
        <v>33415</v>
      </c>
      <c r="AY23" s="73">
        <v>47729.554862099998</v>
      </c>
    </row>
    <row r="24" spans="1:52" s="3" customFormat="1" ht="32.1" customHeight="1">
      <c r="B24" s="63">
        <v>17</v>
      </c>
      <c r="C24" s="65" t="s">
        <v>56</v>
      </c>
      <c r="D24" s="66">
        <v>3498</v>
      </c>
      <c r="E24" s="66">
        <v>19459.347706299995</v>
      </c>
      <c r="F24" s="66">
        <v>3498</v>
      </c>
      <c r="G24" s="66">
        <v>19459.347706299995</v>
      </c>
      <c r="H24" s="66">
        <v>8616</v>
      </c>
      <c r="I24" s="66">
        <v>44389.17975959996</v>
      </c>
      <c r="J24" s="66">
        <v>8616</v>
      </c>
      <c r="K24" s="66">
        <v>44389.17975959996</v>
      </c>
      <c r="L24" s="53">
        <v>12528</v>
      </c>
      <c r="M24" s="67">
        <v>62168.088469900002</v>
      </c>
      <c r="N24" s="67">
        <v>12528</v>
      </c>
      <c r="O24" s="68">
        <v>62168.088469900002</v>
      </c>
      <c r="P24" s="69">
        <v>2552</v>
      </c>
      <c r="Q24" s="67">
        <v>34502</v>
      </c>
      <c r="R24" s="67">
        <v>2552</v>
      </c>
      <c r="S24" s="68">
        <v>34052</v>
      </c>
      <c r="T24" s="70">
        <v>8132</v>
      </c>
      <c r="U24" s="71">
        <v>48934</v>
      </c>
      <c r="V24" s="71">
        <v>8132</v>
      </c>
      <c r="W24" s="104">
        <v>48934</v>
      </c>
      <c r="X24" s="72">
        <v>0</v>
      </c>
      <c r="Y24" s="71">
        <v>0</v>
      </c>
      <c r="Z24" s="71">
        <v>0</v>
      </c>
      <c r="AA24" s="73">
        <v>0</v>
      </c>
      <c r="AB24" s="70">
        <v>0</v>
      </c>
      <c r="AC24" s="71">
        <v>0</v>
      </c>
      <c r="AD24" s="71">
        <v>0</v>
      </c>
      <c r="AE24" s="73">
        <v>0</v>
      </c>
      <c r="AF24" s="70">
        <v>5224</v>
      </c>
      <c r="AG24" s="71">
        <v>20901</v>
      </c>
      <c r="AH24" s="71">
        <v>5224</v>
      </c>
      <c r="AI24" s="75">
        <v>20901</v>
      </c>
      <c r="AJ24" s="76">
        <v>0</v>
      </c>
      <c r="AK24" s="71">
        <v>0</v>
      </c>
      <c r="AL24" s="71">
        <v>0</v>
      </c>
      <c r="AM24" s="77">
        <v>0</v>
      </c>
      <c r="AN24" s="62">
        <f t="shared" si="0"/>
        <v>21144</v>
      </c>
      <c r="AO24" s="67">
        <f t="shared" si="1"/>
        <v>106557.26822949995</v>
      </c>
      <c r="AP24" s="67">
        <f t="shared" si="2"/>
        <v>21144</v>
      </c>
      <c r="AQ24" s="74">
        <f t="shared" si="3"/>
        <v>106557.26822949995</v>
      </c>
      <c r="AR24" s="72">
        <f t="shared" si="5"/>
        <v>24642</v>
      </c>
      <c r="AS24" s="71">
        <f t="shared" si="6"/>
        <v>126016.61593579996</v>
      </c>
      <c r="AT24" s="71">
        <f t="shared" si="7"/>
        <v>24642</v>
      </c>
      <c r="AU24" s="73">
        <f t="shared" si="8"/>
        <v>126016.61593579996</v>
      </c>
      <c r="AV24" s="72">
        <v>19571</v>
      </c>
      <c r="AW24" s="73">
        <v>216067.35324909998</v>
      </c>
      <c r="AX24" s="72">
        <v>3273</v>
      </c>
      <c r="AY24" s="73">
        <v>15760.256444699997</v>
      </c>
    </row>
    <row r="25" spans="1:52" s="3" customFormat="1" ht="32.1" customHeight="1">
      <c r="B25" s="35">
        <v>18</v>
      </c>
      <c r="C25" s="65" t="s">
        <v>31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3">
        <v>0</v>
      </c>
      <c r="M25" s="67">
        <v>0</v>
      </c>
      <c r="N25" s="67">
        <v>0</v>
      </c>
      <c r="O25" s="68">
        <v>0</v>
      </c>
      <c r="P25" s="69">
        <v>0</v>
      </c>
      <c r="Q25" s="67">
        <v>0</v>
      </c>
      <c r="R25" s="67">
        <v>0</v>
      </c>
      <c r="S25" s="68">
        <v>0</v>
      </c>
      <c r="T25" s="70">
        <v>0</v>
      </c>
      <c r="U25" s="71">
        <v>0</v>
      </c>
      <c r="V25" s="71">
        <v>0</v>
      </c>
      <c r="W25" s="104">
        <v>0</v>
      </c>
      <c r="X25" s="72">
        <v>0</v>
      </c>
      <c r="Y25" s="71">
        <v>0</v>
      </c>
      <c r="Z25" s="71">
        <v>0</v>
      </c>
      <c r="AA25" s="73">
        <v>0</v>
      </c>
      <c r="AB25" s="70">
        <v>0</v>
      </c>
      <c r="AC25" s="71">
        <v>0</v>
      </c>
      <c r="AD25" s="71">
        <v>0</v>
      </c>
      <c r="AE25" s="73">
        <v>0</v>
      </c>
      <c r="AF25" s="70">
        <v>0</v>
      </c>
      <c r="AG25" s="71">
        <v>0</v>
      </c>
      <c r="AH25" s="71">
        <v>0</v>
      </c>
      <c r="AI25" s="75">
        <v>0</v>
      </c>
      <c r="AJ25" s="76">
        <v>0</v>
      </c>
      <c r="AK25" s="71">
        <v>0</v>
      </c>
      <c r="AL25" s="71">
        <v>0</v>
      </c>
      <c r="AM25" s="77">
        <v>0</v>
      </c>
      <c r="AN25" s="62">
        <f t="shared" si="0"/>
        <v>0</v>
      </c>
      <c r="AO25" s="67">
        <f t="shared" si="1"/>
        <v>0</v>
      </c>
      <c r="AP25" s="67">
        <f t="shared" si="2"/>
        <v>0</v>
      </c>
      <c r="AQ25" s="74">
        <f t="shared" si="3"/>
        <v>0</v>
      </c>
      <c r="AR25" s="72">
        <f t="shared" si="5"/>
        <v>0</v>
      </c>
      <c r="AS25" s="71">
        <f t="shared" si="6"/>
        <v>0</v>
      </c>
      <c r="AT25" s="71">
        <f t="shared" si="7"/>
        <v>0</v>
      </c>
      <c r="AU25" s="73">
        <f t="shared" si="8"/>
        <v>0</v>
      </c>
      <c r="AV25" s="72">
        <v>4758</v>
      </c>
      <c r="AW25" s="73">
        <v>187334.58999999997</v>
      </c>
      <c r="AX25" s="72">
        <v>721</v>
      </c>
      <c r="AY25" s="73">
        <v>27987</v>
      </c>
    </row>
    <row r="26" spans="1:52" s="3" customFormat="1" ht="32.1" customHeight="1">
      <c r="B26" s="63">
        <v>19</v>
      </c>
      <c r="C26" s="65" t="s">
        <v>12</v>
      </c>
      <c r="D26" s="66">
        <v>291</v>
      </c>
      <c r="E26" s="66">
        <v>1411</v>
      </c>
      <c r="F26" s="66">
        <v>291</v>
      </c>
      <c r="G26" s="66">
        <v>1411</v>
      </c>
      <c r="H26" s="66">
        <v>315</v>
      </c>
      <c r="I26" s="66">
        <v>1235</v>
      </c>
      <c r="J26" s="66">
        <v>315</v>
      </c>
      <c r="K26" s="66">
        <v>1235</v>
      </c>
      <c r="L26" s="53">
        <v>0</v>
      </c>
      <c r="M26" s="67">
        <v>0</v>
      </c>
      <c r="N26" s="67">
        <v>156</v>
      </c>
      <c r="O26" s="68">
        <v>741</v>
      </c>
      <c r="P26" s="69">
        <v>0</v>
      </c>
      <c r="Q26" s="67">
        <v>0</v>
      </c>
      <c r="R26" s="67">
        <v>401</v>
      </c>
      <c r="S26" s="68">
        <v>1861</v>
      </c>
      <c r="T26" s="70">
        <v>0</v>
      </c>
      <c r="U26" s="71">
        <v>0</v>
      </c>
      <c r="V26" s="71">
        <v>162</v>
      </c>
      <c r="W26" s="104">
        <v>882</v>
      </c>
      <c r="X26" s="72">
        <v>0</v>
      </c>
      <c r="Y26" s="71">
        <v>0</v>
      </c>
      <c r="Z26" s="71">
        <v>0</v>
      </c>
      <c r="AA26" s="73">
        <v>0</v>
      </c>
      <c r="AB26" s="70">
        <v>0</v>
      </c>
      <c r="AC26" s="71">
        <v>0</v>
      </c>
      <c r="AD26" s="71">
        <v>0</v>
      </c>
      <c r="AE26" s="73">
        <v>0</v>
      </c>
      <c r="AF26" s="70">
        <v>0</v>
      </c>
      <c r="AG26" s="71">
        <v>0</v>
      </c>
      <c r="AH26" s="71">
        <v>0</v>
      </c>
      <c r="AI26" s="70">
        <v>0</v>
      </c>
      <c r="AJ26" s="76">
        <v>0</v>
      </c>
      <c r="AK26" s="71">
        <v>0</v>
      </c>
      <c r="AL26" s="71">
        <v>0</v>
      </c>
      <c r="AM26" s="77">
        <v>0</v>
      </c>
      <c r="AN26" s="62">
        <f t="shared" si="0"/>
        <v>315</v>
      </c>
      <c r="AO26" s="67">
        <f t="shared" si="1"/>
        <v>1235</v>
      </c>
      <c r="AP26" s="67">
        <f t="shared" si="2"/>
        <v>471</v>
      </c>
      <c r="AQ26" s="74">
        <f t="shared" si="3"/>
        <v>1976</v>
      </c>
      <c r="AR26" s="72">
        <f t="shared" si="5"/>
        <v>606</v>
      </c>
      <c r="AS26" s="71">
        <f t="shared" si="6"/>
        <v>2646</v>
      </c>
      <c r="AT26" s="71">
        <f t="shared" si="7"/>
        <v>762</v>
      </c>
      <c r="AU26" s="73">
        <f t="shared" si="8"/>
        <v>3387</v>
      </c>
      <c r="AV26" s="72">
        <v>4168</v>
      </c>
      <c r="AW26" s="73">
        <v>12191</v>
      </c>
      <c r="AX26" s="72">
        <v>0</v>
      </c>
      <c r="AY26" s="73">
        <v>0</v>
      </c>
    </row>
    <row r="27" spans="1:52" s="3" customFormat="1" ht="32.1" customHeight="1">
      <c r="B27" s="35">
        <v>20</v>
      </c>
      <c r="C27" s="65" t="s">
        <v>57</v>
      </c>
      <c r="D27" s="66">
        <v>1028</v>
      </c>
      <c r="E27" s="66">
        <v>2596.4299999999998</v>
      </c>
      <c r="F27" s="66">
        <v>1028</v>
      </c>
      <c r="G27" s="66">
        <v>2596.4299999999998</v>
      </c>
      <c r="H27" s="66">
        <v>272</v>
      </c>
      <c r="I27" s="66">
        <v>796.46999999999991</v>
      </c>
      <c r="J27" s="66">
        <v>272</v>
      </c>
      <c r="K27" s="66">
        <v>796.46999999999991</v>
      </c>
      <c r="L27" s="53">
        <v>131</v>
      </c>
      <c r="M27" s="67">
        <v>472.68600000000004</v>
      </c>
      <c r="N27" s="67">
        <v>131</v>
      </c>
      <c r="O27" s="68">
        <v>472.68600000000004</v>
      </c>
      <c r="P27" s="69">
        <v>22</v>
      </c>
      <c r="Q27" s="67">
        <v>36.700000000000003</v>
      </c>
      <c r="R27" s="67">
        <v>25</v>
      </c>
      <c r="S27" s="68">
        <v>37.069839999999999</v>
      </c>
      <c r="T27" s="70">
        <v>2</v>
      </c>
      <c r="U27" s="71">
        <v>4</v>
      </c>
      <c r="V27" s="71">
        <v>64</v>
      </c>
      <c r="W27" s="77">
        <v>248</v>
      </c>
      <c r="X27" s="72">
        <v>0</v>
      </c>
      <c r="Y27" s="71">
        <v>0</v>
      </c>
      <c r="Z27" s="71">
        <v>0</v>
      </c>
      <c r="AA27" s="73">
        <v>0</v>
      </c>
      <c r="AB27" s="70">
        <v>0</v>
      </c>
      <c r="AC27" s="71">
        <v>0</v>
      </c>
      <c r="AD27" s="71">
        <v>0</v>
      </c>
      <c r="AE27" s="73">
        <v>0</v>
      </c>
      <c r="AF27" s="70">
        <v>3</v>
      </c>
      <c r="AG27" s="71">
        <v>5</v>
      </c>
      <c r="AH27" s="71">
        <v>71</v>
      </c>
      <c r="AI27" s="75">
        <v>253</v>
      </c>
      <c r="AJ27" s="76">
        <v>0</v>
      </c>
      <c r="AK27" s="71">
        <v>0</v>
      </c>
      <c r="AL27" s="71">
        <v>0</v>
      </c>
      <c r="AM27" s="77">
        <v>0</v>
      </c>
      <c r="AN27" s="62">
        <f t="shared" si="0"/>
        <v>403</v>
      </c>
      <c r="AO27" s="67">
        <f t="shared" si="1"/>
        <v>1269.1559999999999</v>
      </c>
      <c r="AP27" s="67">
        <f t="shared" si="2"/>
        <v>403</v>
      </c>
      <c r="AQ27" s="74">
        <f t="shared" si="3"/>
        <v>1269.1559999999999</v>
      </c>
      <c r="AR27" s="72">
        <f t="shared" si="5"/>
        <v>1431</v>
      </c>
      <c r="AS27" s="71">
        <f t="shared" si="6"/>
        <v>3865.5859999999998</v>
      </c>
      <c r="AT27" s="71">
        <f t="shared" si="7"/>
        <v>1431</v>
      </c>
      <c r="AU27" s="73">
        <f t="shared" si="8"/>
        <v>3865.5859999999998</v>
      </c>
      <c r="AV27" s="72">
        <v>2395</v>
      </c>
      <c r="AW27" s="73">
        <v>9434.1100000000024</v>
      </c>
      <c r="AX27" s="72">
        <v>168</v>
      </c>
      <c r="AY27" s="73">
        <v>1214.1199999999999</v>
      </c>
    </row>
    <row r="28" spans="1:52" s="9" customFormat="1" ht="32.1" customHeight="1">
      <c r="B28" s="63">
        <v>21</v>
      </c>
      <c r="C28" s="65" t="s">
        <v>14</v>
      </c>
      <c r="D28" s="66">
        <v>88</v>
      </c>
      <c r="E28" s="66">
        <v>3179.4559999999992</v>
      </c>
      <c r="F28" s="66">
        <v>165</v>
      </c>
      <c r="G28" s="66">
        <v>3905.7509999999997</v>
      </c>
      <c r="H28" s="66">
        <v>151</v>
      </c>
      <c r="I28" s="66">
        <v>2660.04</v>
      </c>
      <c r="J28" s="66">
        <v>151</v>
      </c>
      <c r="K28" s="66">
        <v>2660.04</v>
      </c>
      <c r="L28" s="53">
        <v>321</v>
      </c>
      <c r="M28" s="67">
        <v>7917.2100000000009</v>
      </c>
      <c r="N28" s="67">
        <v>311</v>
      </c>
      <c r="O28" s="68">
        <v>7146.72</v>
      </c>
      <c r="P28" s="69">
        <v>140</v>
      </c>
      <c r="Q28" s="67">
        <v>1837</v>
      </c>
      <c r="R28" s="67">
        <v>140</v>
      </c>
      <c r="S28" s="68">
        <v>1837</v>
      </c>
      <c r="T28" s="70">
        <v>48</v>
      </c>
      <c r="U28" s="71">
        <v>607</v>
      </c>
      <c r="V28" s="71">
        <v>4</v>
      </c>
      <c r="W28" s="77">
        <v>607</v>
      </c>
      <c r="X28" s="72">
        <v>0</v>
      </c>
      <c r="Y28" s="71">
        <v>0</v>
      </c>
      <c r="Z28" s="71">
        <v>0</v>
      </c>
      <c r="AA28" s="73">
        <v>0</v>
      </c>
      <c r="AB28" s="77">
        <v>0</v>
      </c>
      <c r="AC28" s="71">
        <v>0</v>
      </c>
      <c r="AD28" s="71">
        <v>0</v>
      </c>
      <c r="AE28" s="75">
        <v>0</v>
      </c>
      <c r="AF28" s="77">
        <v>0</v>
      </c>
      <c r="AG28" s="71">
        <v>0</v>
      </c>
      <c r="AH28" s="71">
        <v>0</v>
      </c>
      <c r="AI28" s="70">
        <v>0</v>
      </c>
      <c r="AJ28" s="76">
        <v>0</v>
      </c>
      <c r="AK28" s="71">
        <v>0</v>
      </c>
      <c r="AL28" s="71">
        <v>0</v>
      </c>
      <c r="AM28" s="77">
        <v>0</v>
      </c>
      <c r="AN28" s="62">
        <f t="shared" si="0"/>
        <v>472</v>
      </c>
      <c r="AO28" s="67">
        <f t="shared" si="1"/>
        <v>10577.25</v>
      </c>
      <c r="AP28" s="67">
        <f t="shared" si="2"/>
        <v>462</v>
      </c>
      <c r="AQ28" s="74">
        <f t="shared" si="3"/>
        <v>9806.76</v>
      </c>
      <c r="AR28" s="72">
        <f t="shared" si="5"/>
        <v>560</v>
      </c>
      <c r="AS28" s="71">
        <f t="shared" si="6"/>
        <v>13756.705999999998</v>
      </c>
      <c r="AT28" s="71">
        <f t="shared" si="7"/>
        <v>627</v>
      </c>
      <c r="AU28" s="73">
        <f t="shared" si="8"/>
        <v>13712.511</v>
      </c>
      <c r="AV28" s="72">
        <v>3360</v>
      </c>
      <c r="AW28" s="73">
        <v>37844.985974799994</v>
      </c>
      <c r="AX28" s="72">
        <v>56</v>
      </c>
      <c r="AY28" s="73">
        <v>24.303885658000002</v>
      </c>
      <c r="AZ28" s="3"/>
    </row>
    <row r="29" spans="1:52" s="3" customFormat="1" ht="32.1" customHeight="1">
      <c r="B29" s="35">
        <v>22</v>
      </c>
      <c r="C29" s="65" t="s">
        <v>58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53">
        <v>1775</v>
      </c>
      <c r="M29" s="67">
        <v>13434.776849999998</v>
      </c>
      <c r="N29" s="67">
        <v>1775</v>
      </c>
      <c r="O29" s="68">
        <v>9631.6327799999999</v>
      </c>
      <c r="P29" s="69">
        <v>1028</v>
      </c>
      <c r="Q29" s="67">
        <v>3255</v>
      </c>
      <c r="R29" s="67">
        <v>1028</v>
      </c>
      <c r="S29" s="68">
        <v>1999</v>
      </c>
      <c r="T29" s="70">
        <v>1041</v>
      </c>
      <c r="U29" s="71">
        <v>3474</v>
      </c>
      <c r="V29" s="71">
        <v>1041</v>
      </c>
      <c r="W29" s="77">
        <v>2003</v>
      </c>
      <c r="X29" s="72">
        <v>0</v>
      </c>
      <c r="Y29" s="71">
        <v>0</v>
      </c>
      <c r="Z29" s="71">
        <v>0</v>
      </c>
      <c r="AA29" s="73">
        <v>0</v>
      </c>
      <c r="AB29" s="77">
        <v>0</v>
      </c>
      <c r="AC29" s="71">
        <v>0</v>
      </c>
      <c r="AD29" s="71">
        <v>0</v>
      </c>
      <c r="AE29" s="75">
        <v>0</v>
      </c>
      <c r="AF29" s="77">
        <v>240</v>
      </c>
      <c r="AG29" s="71">
        <v>666</v>
      </c>
      <c r="AH29" s="71">
        <v>238</v>
      </c>
      <c r="AI29" s="75">
        <v>340</v>
      </c>
      <c r="AJ29" s="76">
        <v>0</v>
      </c>
      <c r="AK29" s="71">
        <v>0</v>
      </c>
      <c r="AL29" s="71">
        <v>0</v>
      </c>
      <c r="AM29" s="77">
        <v>0</v>
      </c>
      <c r="AN29" s="62">
        <f t="shared" si="0"/>
        <v>1775</v>
      </c>
      <c r="AO29" s="67">
        <f t="shared" si="1"/>
        <v>13434.776849999998</v>
      </c>
      <c r="AP29" s="67">
        <f t="shared" si="2"/>
        <v>1775</v>
      </c>
      <c r="AQ29" s="74">
        <f t="shared" si="3"/>
        <v>9631.6327799999999</v>
      </c>
      <c r="AR29" s="72">
        <f t="shared" si="5"/>
        <v>1775</v>
      </c>
      <c r="AS29" s="71">
        <f t="shared" si="6"/>
        <v>13434.776849999998</v>
      </c>
      <c r="AT29" s="71">
        <f t="shared" si="7"/>
        <v>1775</v>
      </c>
      <c r="AU29" s="73">
        <f t="shared" si="8"/>
        <v>9631.6327799999999</v>
      </c>
      <c r="AV29" s="72">
        <v>34769</v>
      </c>
      <c r="AW29" s="73">
        <v>330672</v>
      </c>
      <c r="AX29" s="72">
        <v>2067</v>
      </c>
      <c r="AY29" s="73">
        <v>16589</v>
      </c>
    </row>
    <row r="30" spans="1:52" s="3" customFormat="1" ht="32.1" customHeight="1">
      <c r="B30" s="63">
        <v>23</v>
      </c>
      <c r="C30" s="78" t="s">
        <v>48</v>
      </c>
      <c r="D30" s="79">
        <v>0</v>
      </c>
      <c r="E30" s="79">
        <v>0</v>
      </c>
      <c r="F30" s="66">
        <v>0</v>
      </c>
      <c r="G30" s="66">
        <v>0</v>
      </c>
      <c r="H30" s="79">
        <v>0</v>
      </c>
      <c r="I30" s="79">
        <v>0</v>
      </c>
      <c r="J30" s="79">
        <v>0</v>
      </c>
      <c r="K30" s="79">
        <v>0</v>
      </c>
      <c r="L30" s="53">
        <v>6</v>
      </c>
      <c r="M30" s="67">
        <v>4.9830000000000005</v>
      </c>
      <c r="N30" s="67">
        <v>6</v>
      </c>
      <c r="O30" s="80">
        <v>4.9830000000000005</v>
      </c>
      <c r="P30" s="69"/>
      <c r="Q30" s="67"/>
      <c r="R30" s="67"/>
      <c r="S30" s="80"/>
      <c r="T30" s="70"/>
      <c r="U30" s="71"/>
      <c r="V30" s="71"/>
      <c r="W30" s="77"/>
      <c r="X30" s="72">
        <v>0</v>
      </c>
      <c r="Y30" s="71">
        <v>0</v>
      </c>
      <c r="Z30" s="71">
        <v>0</v>
      </c>
      <c r="AA30" s="73">
        <v>0</v>
      </c>
      <c r="AB30" s="77"/>
      <c r="AC30" s="71"/>
      <c r="AD30" s="71"/>
      <c r="AE30" s="77"/>
      <c r="AF30" s="77"/>
      <c r="AG30" s="71"/>
      <c r="AH30" s="71"/>
      <c r="AI30" s="77"/>
      <c r="AJ30" s="76"/>
      <c r="AK30" s="71"/>
      <c r="AL30" s="71"/>
      <c r="AM30" s="77"/>
      <c r="AN30" s="62">
        <f t="shared" si="0"/>
        <v>6</v>
      </c>
      <c r="AO30" s="67">
        <f t="shared" si="1"/>
        <v>4.9830000000000005</v>
      </c>
      <c r="AP30" s="67">
        <f t="shared" si="2"/>
        <v>6</v>
      </c>
      <c r="AQ30" s="74">
        <f t="shared" si="3"/>
        <v>4.9830000000000005</v>
      </c>
      <c r="AR30" s="72">
        <f t="shared" si="5"/>
        <v>6</v>
      </c>
      <c r="AS30" s="71">
        <f t="shared" si="6"/>
        <v>4.9830000000000005</v>
      </c>
      <c r="AT30" s="71">
        <f t="shared" si="7"/>
        <v>6</v>
      </c>
      <c r="AU30" s="73">
        <f t="shared" si="8"/>
        <v>4.9830000000000005</v>
      </c>
      <c r="AV30" s="72">
        <v>30</v>
      </c>
      <c r="AW30" s="73">
        <v>134.46427940000001</v>
      </c>
      <c r="AX30" s="72">
        <v>0</v>
      </c>
      <c r="AY30" s="73">
        <v>0</v>
      </c>
    </row>
    <row r="31" spans="1:52" s="3" customFormat="1" ht="32.1" customHeight="1">
      <c r="A31" s="86" t="s">
        <v>72</v>
      </c>
      <c r="B31" s="63">
        <v>23</v>
      </c>
      <c r="C31" s="78" t="s">
        <v>29</v>
      </c>
      <c r="D31" s="79">
        <v>35</v>
      </c>
      <c r="E31" s="79">
        <v>51</v>
      </c>
      <c r="F31" s="79">
        <v>35</v>
      </c>
      <c r="G31" s="79">
        <v>51</v>
      </c>
      <c r="H31" s="79">
        <v>0</v>
      </c>
      <c r="I31" s="79">
        <v>0</v>
      </c>
      <c r="J31" s="79">
        <v>0</v>
      </c>
      <c r="K31" s="79">
        <v>0</v>
      </c>
      <c r="L31" s="53">
        <v>0</v>
      </c>
      <c r="M31" s="67">
        <v>0</v>
      </c>
      <c r="N31" s="67">
        <v>0</v>
      </c>
      <c r="O31" s="80">
        <v>0</v>
      </c>
      <c r="P31" s="69">
        <v>0</v>
      </c>
      <c r="Q31" s="67">
        <v>0</v>
      </c>
      <c r="R31" s="67">
        <v>0</v>
      </c>
      <c r="S31" s="80">
        <v>0</v>
      </c>
      <c r="T31" s="70">
        <v>0</v>
      </c>
      <c r="U31" s="71">
        <v>0</v>
      </c>
      <c r="V31" s="71">
        <v>0</v>
      </c>
      <c r="W31" s="77">
        <v>0</v>
      </c>
      <c r="X31" s="72">
        <v>0</v>
      </c>
      <c r="Y31" s="71">
        <v>0</v>
      </c>
      <c r="Z31" s="71">
        <v>0</v>
      </c>
      <c r="AA31" s="73">
        <v>0</v>
      </c>
      <c r="AB31" s="77">
        <v>0</v>
      </c>
      <c r="AC31" s="71">
        <v>0</v>
      </c>
      <c r="AD31" s="71">
        <v>0</v>
      </c>
      <c r="AE31" s="70">
        <v>0</v>
      </c>
      <c r="AF31" s="77"/>
      <c r="AG31" s="71"/>
      <c r="AH31" s="71"/>
      <c r="AI31" s="70"/>
      <c r="AJ31" s="76"/>
      <c r="AK31" s="71"/>
      <c r="AL31" s="71">
        <v>0</v>
      </c>
      <c r="AM31" s="77">
        <v>0</v>
      </c>
      <c r="AN31" s="62">
        <f t="shared" si="0"/>
        <v>0</v>
      </c>
      <c r="AO31" s="67">
        <f t="shared" si="1"/>
        <v>0</v>
      </c>
      <c r="AP31" s="67">
        <f t="shared" si="2"/>
        <v>0</v>
      </c>
      <c r="AQ31" s="74">
        <f t="shared" si="3"/>
        <v>0</v>
      </c>
      <c r="AR31" s="72">
        <f t="shared" si="5"/>
        <v>35</v>
      </c>
      <c r="AS31" s="71">
        <f t="shared" si="6"/>
        <v>51</v>
      </c>
      <c r="AT31" s="71">
        <f t="shared" si="7"/>
        <v>35</v>
      </c>
      <c r="AU31" s="73">
        <f t="shared" si="8"/>
        <v>51</v>
      </c>
      <c r="AV31" s="72">
        <v>58</v>
      </c>
      <c r="AW31" s="72">
        <v>27</v>
      </c>
      <c r="AX31" s="72">
        <v>0</v>
      </c>
      <c r="AY31" s="73">
        <v>0</v>
      </c>
    </row>
    <row r="32" spans="1:52" s="3" customFormat="1" ht="32.1" customHeight="1">
      <c r="B32" s="35">
        <v>24</v>
      </c>
      <c r="C32" s="78" t="s">
        <v>30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53">
        <v>0</v>
      </c>
      <c r="M32" s="67">
        <v>0</v>
      </c>
      <c r="N32" s="67">
        <v>0</v>
      </c>
      <c r="O32" s="80">
        <v>0</v>
      </c>
      <c r="P32" s="69">
        <v>0</v>
      </c>
      <c r="Q32" s="67">
        <v>0</v>
      </c>
      <c r="R32" s="67">
        <v>0</v>
      </c>
      <c r="S32" s="80">
        <v>0</v>
      </c>
      <c r="T32" s="70">
        <v>0</v>
      </c>
      <c r="U32" s="71">
        <v>0</v>
      </c>
      <c r="V32" s="71">
        <v>0</v>
      </c>
      <c r="W32" s="77">
        <v>0</v>
      </c>
      <c r="X32" s="72">
        <v>0</v>
      </c>
      <c r="Y32" s="71">
        <v>0</v>
      </c>
      <c r="Z32" s="71">
        <v>0</v>
      </c>
      <c r="AA32" s="73">
        <v>0</v>
      </c>
      <c r="AB32" s="77">
        <v>0</v>
      </c>
      <c r="AC32" s="71">
        <v>0</v>
      </c>
      <c r="AD32" s="71">
        <v>0</v>
      </c>
      <c r="AE32" s="70">
        <v>0</v>
      </c>
      <c r="AF32" s="77"/>
      <c r="AG32" s="71"/>
      <c r="AH32" s="71"/>
      <c r="AI32" s="70"/>
      <c r="AJ32" s="76"/>
      <c r="AK32" s="71"/>
      <c r="AL32" s="71">
        <v>0</v>
      </c>
      <c r="AM32" s="77">
        <v>0</v>
      </c>
      <c r="AN32" s="62">
        <f t="shared" si="0"/>
        <v>0</v>
      </c>
      <c r="AO32" s="67">
        <f t="shared" si="1"/>
        <v>0</v>
      </c>
      <c r="AP32" s="67">
        <f t="shared" si="2"/>
        <v>0</v>
      </c>
      <c r="AQ32" s="74">
        <f t="shared" si="3"/>
        <v>0</v>
      </c>
      <c r="AR32" s="72">
        <f t="shared" si="5"/>
        <v>0</v>
      </c>
      <c r="AS32" s="71">
        <f t="shared" si="6"/>
        <v>0</v>
      </c>
      <c r="AT32" s="71">
        <f t="shared" si="7"/>
        <v>0</v>
      </c>
      <c r="AU32" s="73">
        <f t="shared" si="8"/>
        <v>0</v>
      </c>
      <c r="AV32" s="72">
        <v>0</v>
      </c>
      <c r="AW32" s="75">
        <v>0</v>
      </c>
      <c r="AX32" s="72">
        <v>0</v>
      </c>
      <c r="AY32" s="73">
        <v>0</v>
      </c>
    </row>
    <row r="33" spans="1:52" s="3" customFormat="1" ht="32.1" customHeight="1">
      <c r="B33" s="63">
        <v>25</v>
      </c>
      <c r="C33" s="78" t="s">
        <v>32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53">
        <v>0</v>
      </c>
      <c r="M33" s="67">
        <v>0</v>
      </c>
      <c r="N33" s="53">
        <v>0</v>
      </c>
      <c r="O33" s="80">
        <v>0</v>
      </c>
      <c r="P33" s="69">
        <v>0</v>
      </c>
      <c r="Q33" s="67">
        <v>0</v>
      </c>
      <c r="R33" s="67">
        <v>0</v>
      </c>
      <c r="S33" s="80">
        <v>0</v>
      </c>
      <c r="T33" s="70">
        <v>0</v>
      </c>
      <c r="U33" s="71">
        <v>0</v>
      </c>
      <c r="V33" s="71">
        <v>0</v>
      </c>
      <c r="W33" s="77">
        <v>0</v>
      </c>
      <c r="X33" s="72">
        <v>0</v>
      </c>
      <c r="Y33" s="71">
        <v>0</v>
      </c>
      <c r="Z33" s="71">
        <v>0</v>
      </c>
      <c r="AA33" s="73">
        <v>0</v>
      </c>
      <c r="AB33" s="77">
        <v>0</v>
      </c>
      <c r="AC33" s="71">
        <v>0</v>
      </c>
      <c r="AD33" s="71">
        <v>0</v>
      </c>
      <c r="AE33" s="70">
        <v>0</v>
      </c>
      <c r="AF33" s="77"/>
      <c r="AG33" s="71"/>
      <c r="AH33" s="71"/>
      <c r="AI33" s="70"/>
      <c r="AJ33" s="76"/>
      <c r="AK33" s="71"/>
      <c r="AL33" s="71">
        <v>0</v>
      </c>
      <c r="AM33" s="77">
        <v>0</v>
      </c>
      <c r="AN33" s="62">
        <f t="shared" si="0"/>
        <v>0</v>
      </c>
      <c r="AO33" s="67">
        <f t="shared" si="1"/>
        <v>0</v>
      </c>
      <c r="AP33" s="67">
        <f t="shared" si="2"/>
        <v>0</v>
      </c>
      <c r="AQ33" s="74">
        <f t="shared" si="3"/>
        <v>0</v>
      </c>
      <c r="AR33" s="72">
        <f t="shared" si="5"/>
        <v>0</v>
      </c>
      <c r="AS33" s="71">
        <f t="shared" si="6"/>
        <v>0</v>
      </c>
      <c r="AT33" s="71">
        <f t="shared" si="7"/>
        <v>0</v>
      </c>
      <c r="AU33" s="73">
        <f t="shared" si="8"/>
        <v>0</v>
      </c>
      <c r="AV33" s="72">
        <v>0</v>
      </c>
      <c r="AW33" s="75">
        <v>0</v>
      </c>
      <c r="AX33" s="72">
        <v>0</v>
      </c>
      <c r="AY33" s="73">
        <v>0</v>
      </c>
    </row>
    <row r="34" spans="1:52" s="3" customFormat="1" ht="32.1" customHeight="1">
      <c r="B34" s="35">
        <v>26</v>
      </c>
      <c r="C34" s="78" t="s">
        <v>33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53">
        <v>0</v>
      </c>
      <c r="M34" s="67">
        <v>0</v>
      </c>
      <c r="N34" s="67">
        <v>0</v>
      </c>
      <c r="O34" s="80">
        <v>0</v>
      </c>
      <c r="P34" s="69">
        <v>0</v>
      </c>
      <c r="Q34" s="67">
        <v>0</v>
      </c>
      <c r="R34" s="67">
        <v>0</v>
      </c>
      <c r="S34" s="80">
        <v>0</v>
      </c>
      <c r="T34" s="70">
        <v>0</v>
      </c>
      <c r="U34" s="71">
        <v>0</v>
      </c>
      <c r="V34" s="71">
        <v>0</v>
      </c>
      <c r="W34" s="77">
        <v>0</v>
      </c>
      <c r="X34" s="72">
        <v>0</v>
      </c>
      <c r="Y34" s="71">
        <v>0</v>
      </c>
      <c r="Z34" s="71">
        <v>0</v>
      </c>
      <c r="AA34" s="73">
        <v>0</v>
      </c>
      <c r="AB34" s="77">
        <v>0</v>
      </c>
      <c r="AC34" s="71">
        <v>0</v>
      </c>
      <c r="AD34" s="71">
        <v>0</v>
      </c>
      <c r="AE34" s="70">
        <v>0</v>
      </c>
      <c r="AF34" s="77"/>
      <c r="AG34" s="71"/>
      <c r="AH34" s="71"/>
      <c r="AI34" s="70"/>
      <c r="AJ34" s="76"/>
      <c r="AK34" s="71"/>
      <c r="AL34" s="71">
        <v>0</v>
      </c>
      <c r="AM34" s="77">
        <v>0</v>
      </c>
      <c r="AN34" s="62">
        <f t="shared" si="0"/>
        <v>0</v>
      </c>
      <c r="AO34" s="67">
        <f t="shared" si="1"/>
        <v>0</v>
      </c>
      <c r="AP34" s="67">
        <f t="shared" si="2"/>
        <v>0</v>
      </c>
      <c r="AQ34" s="74">
        <f t="shared" si="3"/>
        <v>0</v>
      </c>
      <c r="AR34" s="72">
        <f t="shared" si="5"/>
        <v>0</v>
      </c>
      <c r="AS34" s="71">
        <f t="shared" si="6"/>
        <v>0</v>
      </c>
      <c r="AT34" s="71">
        <f t="shared" si="7"/>
        <v>0</v>
      </c>
      <c r="AU34" s="73">
        <f t="shared" si="8"/>
        <v>0</v>
      </c>
      <c r="AV34" s="72">
        <v>0</v>
      </c>
      <c r="AW34" s="75">
        <v>0</v>
      </c>
      <c r="AX34" s="72">
        <v>0</v>
      </c>
      <c r="AY34" s="73">
        <v>0</v>
      </c>
    </row>
    <row r="35" spans="1:52" s="3" customFormat="1" ht="32.1" customHeight="1" thickBot="1">
      <c r="B35" s="63">
        <v>27</v>
      </c>
      <c r="C35" s="78" t="s">
        <v>35</v>
      </c>
      <c r="D35" s="79">
        <v>10338</v>
      </c>
      <c r="E35" s="79">
        <v>33405.530000000006</v>
      </c>
      <c r="F35" s="79">
        <v>10338</v>
      </c>
      <c r="G35" s="79">
        <v>33405.530000000006</v>
      </c>
      <c r="H35" s="79">
        <v>6039</v>
      </c>
      <c r="I35" s="79">
        <v>9448.3399999999983</v>
      </c>
      <c r="J35" s="79">
        <v>6039</v>
      </c>
      <c r="K35" s="79">
        <v>9448.3399999999983</v>
      </c>
      <c r="L35" s="107">
        <v>6212</v>
      </c>
      <c r="M35" s="108">
        <v>9372.7699999999986</v>
      </c>
      <c r="N35" s="108">
        <v>6212</v>
      </c>
      <c r="O35" s="80">
        <v>9372.7699999999986</v>
      </c>
      <c r="P35" s="109">
        <v>10220</v>
      </c>
      <c r="Q35" s="108">
        <v>27283</v>
      </c>
      <c r="R35" s="108">
        <v>10220</v>
      </c>
      <c r="S35" s="80">
        <v>27283</v>
      </c>
      <c r="T35" s="110">
        <v>25880</v>
      </c>
      <c r="U35" s="106">
        <v>53397</v>
      </c>
      <c r="V35" s="106">
        <v>25880</v>
      </c>
      <c r="W35" s="111">
        <v>53397</v>
      </c>
      <c r="X35" s="112">
        <v>6039</v>
      </c>
      <c r="Y35" s="106">
        <v>9448.3399999999983</v>
      </c>
      <c r="Z35" s="106">
        <v>6039</v>
      </c>
      <c r="AA35" s="113">
        <v>9448.3399999999983</v>
      </c>
      <c r="AB35" s="110">
        <v>6215</v>
      </c>
      <c r="AC35" s="106">
        <v>9207</v>
      </c>
      <c r="AD35" s="106">
        <v>6215</v>
      </c>
      <c r="AE35" s="113">
        <v>9207</v>
      </c>
      <c r="AF35" s="110">
        <v>9047</v>
      </c>
      <c r="AG35" s="106">
        <v>19740</v>
      </c>
      <c r="AH35" s="106">
        <v>9047</v>
      </c>
      <c r="AI35" s="113">
        <v>19740</v>
      </c>
      <c r="AJ35" s="112">
        <v>7100</v>
      </c>
      <c r="AK35" s="106">
        <v>10074</v>
      </c>
      <c r="AL35" s="106">
        <v>7100</v>
      </c>
      <c r="AM35" s="111">
        <v>10074</v>
      </c>
      <c r="AN35" s="114">
        <f t="shared" si="0"/>
        <v>12251</v>
      </c>
      <c r="AO35" s="115">
        <f t="shared" si="1"/>
        <v>18821.109999999997</v>
      </c>
      <c r="AP35" s="115">
        <f t="shared" si="2"/>
        <v>12251</v>
      </c>
      <c r="AQ35" s="116">
        <f t="shared" si="3"/>
        <v>18821.109999999997</v>
      </c>
      <c r="AR35" s="112">
        <f t="shared" si="5"/>
        <v>22589</v>
      </c>
      <c r="AS35" s="106">
        <f t="shared" si="6"/>
        <v>52226.64</v>
      </c>
      <c r="AT35" s="106">
        <f t="shared" si="7"/>
        <v>22589</v>
      </c>
      <c r="AU35" s="113">
        <f t="shared" si="8"/>
        <v>52226.64</v>
      </c>
      <c r="AV35" s="112">
        <v>207771</v>
      </c>
      <c r="AW35" s="113">
        <v>614473</v>
      </c>
      <c r="AX35" s="112">
        <v>8274</v>
      </c>
      <c r="AY35" s="113">
        <v>31103</v>
      </c>
    </row>
    <row r="36" spans="1:52" s="54" customFormat="1" ht="32.1" customHeight="1" thickBot="1">
      <c r="B36" s="55"/>
      <c r="C36" s="56" t="s">
        <v>11</v>
      </c>
      <c r="D36" s="61">
        <f>D35+D34+D33+D32+D31+D30+D29+D28+D27+D26+D25+D24+D23+D22+D21+D20+D19+D18+D17+D16+D15+D14+D13+D12+D11+D10+D9+D8</f>
        <v>78277</v>
      </c>
      <c r="E36" s="61">
        <f t="shared" ref="E36:G36" si="9">E35+E34+E33+E32+E31+E30+E29+E28+E27+E26+E25+E24+E23+E22+E21+E20+E19+E18+E17+E16+E15+E14+E13+E12+E11+E10+E9+E8</f>
        <v>323560.10977864399</v>
      </c>
      <c r="F36" s="61">
        <f t="shared" si="9"/>
        <v>75184</v>
      </c>
      <c r="G36" s="61">
        <f t="shared" si="9"/>
        <v>321282.97131269996</v>
      </c>
      <c r="H36" s="61">
        <f t="shared" ref="H36" si="10">H35+H34+H33+H32+H31+H30+H29+H28+H27+H26+H25+H24+H23+H22+H21+H20+H19+H18+H17+H16+H15+H14+H13+H12+H11+H10+H9+H8</f>
        <v>65488</v>
      </c>
      <c r="I36" s="61">
        <f t="shared" ref="I36" si="11">I35+I34+I33+I32+I31+I30+I29+I28+I27+I26+I25+I24+I23+I22+I21+I20+I19+I18+I17+I16+I15+I14+I13+I12+I11+I10+I9+I8</f>
        <v>269685.89388779993</v>
      </c>
      <c r="J36" s="61">
        <f t="shared" ref="J36" si="12">J35+J34+J33+J32+J31+J30+J29+J28+J27+J26+J25+J24+J23+J22+J21+J20+J19+J18+J17+J16+J15+J14+J13+J12+J11+J10+J9+J8</f>
        <v>65430</v>
      </c>
      <c r="K36" s="61">
        <f t="shared" ref="K36" si="13">K35+K34+K33+K32+K31+K30+K29+K28+K27+K26+K25+K24+K23+K22+K21+K20+K19+K18+K17+K16+K15+K14+K13+K12+K11+K10+K9+K8</f>
        <v>265764.15071914997</v>
      </c>
      <c r="L36" s="61">
        <f t="shared" ref="L36" si="14">L35+L34+L33+L32+L31+L30+L29+L28+L27+L26+L25+L24+L23+L22+L21+L20+L19+L18+L17+L16+L15+L14+L13+L12+L11+L10+L9+L8</f>
        <v>55014</v>
      </c>
      <c r="M36" s="61">
        <f t="shared" ref="M36" si="15">M35+M34+M33+M32+M31+M30+M29+M28+M27+M26+M25+M24+M23+M22+M21+M20+M19+M18+M17+M16+M15+M14+M13+M12+M11+M10+M9+M8</f>
        <v>234748.49523150007</v>
      </c>
      <c r="N36" s="61">
        <f t="shared" ref="N36" si="16">N35+N34+N33+N32+N31+N30+N29+N28+N27+N26+N25+N24+N23+N22+N21+N20+N19+N18+N17+N16+N15+N14+N13+N12+N11+N10+N9+N8</f>
        <v>71640</v>
      </c>
      <c r="O36" s="61">
        <f t="shared" ref="O36" si="17">O35+O34+O33+O32+O31+O30+O29+O28+O27+O26+O25+O24+O23+O22+O21+O20+O19+O18+O17+O16+O15+O14+O13+O12+O11+O10+O9+O8</f>
        <v>281056.51014659996</v>
      </c>
      <c r="P36" s="61">
        <f t="shared" ref="P36" si="18">P35+P34+P33+P32+P31+P30+P29+P28+P27+P26+P25+P24+P23+P22+P21+P20+P19+P18+P17+P16+P15+P14+P13+P12+P11+P10+P9+P8</f>
        <v>70343</v>
      </c>
      <c r="Q36" s="61">
        <f t="shared" ref="Q36" si="19">Q35+Q34+Q33+Q32+Q31+Q30+Q29+Q28+Q27+Q26+Q25+Q24+Q23+Q22+Q21+Q20+Q19+Q18+Q17+Q16+Q15+Q14+Q13+Q12+Q11+Q10+Q9+Q8</f>
        <v>340112.46195496398</v>
      </c>
      <c r="R36" s="61">
        <f t="shared" ref="R36" si="20">R35+R34+R33+R32+R31+R30+R29+R28+R27+R26+R25+R24+R23+R22+R21+R20+R19+R18+R17+R16+R15+R14+R13+R12+R11+R10+R9+R8</f>
        <v>113965</v>
      </c>
      <c r="S36" s="61">
        <f t="shared" ref="S36" si="21">S35+S34+S33+S32+S31+S30+S29+S28+S27+S26+S25+S24+S23+S22+S21+S20+S19+S18+S17+S16+S15+S14+S13+S12+S11+S10+S9+S8</f>
        <v>563084.83179496392</v>
      </c>
      <c r="T36" s="61">
        <f t="shared" ref="T36" si="22">T35+T34+T33+T32+T31+T30+T29+T28+T27+T26+T25+T24+T23+T22+T21+T20+T19+T18+T17+T16+T15+T14+T13+T12+T11+T10+T9+T8</f>
        <v>131595.45000000001</v>
      </c>
      <c r="U36" s="61">
        <f t="shared" ref="U36" si="23">U35+U34+U33+U32+U31+U30+U29+U28+U27+U26+U25+U24+U23+U22+U21+U20+U19+U18+U17+U16+U15+U14+U13+U12+U11+U10+U9+U8</f>
        <v>505041.55163644959</v>
      </c>
      <c r="V36" s="61">
        <f t="shared" ref="V36" si="24">V35+V34+V33+V32+V31+V30+V29+V28+V27+V26+V25+V24+V23+V22+V21+V20+V19+V18+V17+V16+V15+V14+V13+V12+V11+V10+V9+V8</f>
        <v>140911.45000000001</v>
      </c>
      <c r="W36" s="61">
        <f t="shared" ref="W36" si="25">W35+W34+W33+W32+W31+W30+W29+W28+W27+W26+W25+W24+W23+W22+W21+W20+W19+W18+W17+W16+W15+W14+W13+W12+W11+W10+W9+W8</f>
        <v>531766.35468054959</v>
      </c>
      <c r="X36" s="61">
        <f t="shared" ref="X36" si="26">X35+X34+X33+X32+X31+X30+X29+X28+X27+X26+X25+X24+X23+X22+X21+X20+X19+X18+X17+X16+X15+X14+X13+X12+X11+X10+X9+X8</f>
        <v>29363</v>
      </c>
      <c r="Y36" s="61">
        <f t="shared" ref="Y36" si="27">Y35+Y34+Y33+Y32+Y31+Y30+Y29+Y28+Y27+Y26+Y25+Y24+Y23+Y22+Y21+Y20+Y19+Y18+Y17+Y16+Y15+Y14+Y13+Y12+Y11+Y10+Y9+Y8</f>
        <v>42541.923010399994</v>
      </c>
      <c r="Z36" s="61">
        <f t="shared" ref="Z36" si="28">Z35+Z34+Z33+Z32+Z31+Z30+Z29+Z28+Z27+Z26+Z25+Z24+Z23+Z22+Z21+Z20+Z19+Z18+Z17+Z16+Z15+Z14+Z13+Z12+Z11+Z10+Z9+Z8</f>
        <v>27353</v>
      </c>
      <c r="AA36" s="61">
        <f t="shared" ref="AA36" si="29">AA35+AA34+AA33+AA32+AA31+AA30+AA29+AA28+AA27+AA26+AA25+AA24+AA23+AA22+AA21+AA20+AA19+AA18+AA17+AA16+AA15+AA14+AA13+AA12+AA11+AA10+AA9+AA8</f>
        <v>38404.541475699996</v>
      </c>
      <c r="AB36" s="61">
        <f t="shared" ref="AB36" si="30">AB35+AB34+AB33+AB32+AB31+AB30+AB29+AB28+AB27+AB26+AB25+AB24+AB23+AB22+AB21+AB20+AB19+AB18+AB17+AB16+AB15+AB14+AB13+AB12+AB11+AB10+AB9+AB8</f>
        <v>27711</v>
      </c>
      <c r="AC36" s="61">
        <f t="shared" ref="AC36" si="31">AC35+AC34+AC33+AC32+AC31+AC30+AC29+AC28+AC27+AC26+AC25+AC24+AC23+AC22+AC21+AC20+AC19+AC18+AC17+AC16+AC15+AC14+AC13+AC12+AC11+AC10+AC9+AC8</f>
        <v>50991.185933764005</v>
      </c>
      <c r="AD36" s="61">
        <f t="shared" ref="AD36" si="32">AD35+AD34+AD33+AD32+AD31+AD30+AD29+AD28+AD27+AD26+AD25+AD24+AD23+AD22+AD21+AD20+AD19+AD18+AD17+AD16+AD15+AD14+AD13+AD12+AD11+AD10+AD9+AD8</f>
        <v>27557</v>
      </c>
      <c r="AE36" s="61">
        <f t="shared" ref="AE36" si="33">AE35+AE34+AE33+AE32+AE31+AE30+AE29+AE28+AE27+AE26+AE25+AE24+AE23+AE22+AE21+AE20+AE19+AE18+AE17+AE16+AE15+AE14+AE13+AE12+AE11+AE10+AE9+AE8</f>
        <v>50015.185933764005</v>
      </c>
      <c r="AF36" s="61">
        <f t="shared" ref="AF36" si="34">AF35+AF34+AF33+AF32+AF31+AF30+AF29+AF28+AF27+AF26+AF25+AF24+AF23+AF22+AF21+AF20+AF19+AF18+AF17+AF16+AF15+AF14+AF13+AF12+AF11+AF10+AF9+AF8</f>
        <v>43358</v>
      </c>
      <c r="AG36" s="61">
        <f t="shared" ref="AG36" si="35">AG35+AG34+AG33+AG32+AG31+AG30+AG29+AG28+AG27+AG26+AG25+AG24+AG23+AG22+AG21+AG20+AG19+AG18+AG17+AG16+AG15+AG14+AG13+AG12+AG11+AG10+AG9+AG8</f>
        <v>165786.91593376399</v>
      </c>
      <c r="AH36" s="61">
        <f t="shared" ref="AH36" si="36">AH35+AH34+AH33+AH32+AH31+AH30+AH29+AH28+AH27+AH26+AH25+AH24+AH23+AH22+AH21+AH20+AH19+AH18+AH17+AH16+AH15+AH14+AH13+AH12+AH11+AH10+AH9+AH8</f>
        <v>78292</v>
      </c>
      <c r="AI36" s="61">
        <f t="shared" ref="AI36" si="37">AI35+AI34+AI33+AI32+AI31+AI30+AI29+AI28+AI27+AI26+AI25+AI24+AI23+AI22+AI21+AI20+AI19+AI18+AI17+AI16+AI15+AI14+AI13+AI12+AI11+AI10+AI9+AI8</f>
        <v>270618.18659961602</v>
      </c>
      <c r="AJ36" s="61">
        <f t="shared" ref="AJ36" si="38">AJ35+AJ34+AJ33+AJ32+AJ31+AJ30+AJ29+AJ28+AJ27+AJ26+AJ25+AJ24+AJ23+AJ22+AJ21+AJ20+AJ19+AJ18+AJ17+AJ16+AJ15+AJ14+AJ13+AJ12+AJ11+AJ10+AJ9+AJ8</f>
        <v>21913</v>
      </c>
      <c r="AK36" s="61">
        <f t="shared" ref="AK36" si="39">AK35+AK34+AK33+AK32+AK31+AK30+AK29+AK28+AK27+AK26+AK25+AK24+AK23+AK22+AK21+AK20+AK19+AK18+AK17+AK16+AK15+AK14+AK13+AK12+AK11+AK10+AK9+AK8</f>
        <v>101103.78</v>
      </c>
      <c r="AL36" s="61">
        <f t="shared" ref="AL36" si="40">AL35+AL34+AL33+AL32+AL31+AL30+AL29+AL28+AL27+AL26+AL25+AL24+AL23+AL22+AL21+AL20+AL19+AL18+AL17+AL16+AL15+AL14+AL13+AL12+AL11+AL10+AL9+AL8</f>
        <v>21611</v>
      </c>
      <c r="AM36" s="61">
        <f t="shared" ref="AM36" si="41">AM35+AM34+AM33+AM32+AM31+AM30+AM29+AM28+AM27+AM26+AM25+AM24+AM23+AM22+AM21+AM20+AM19+AM18+AM17+AM16+AM15+AM14+AM13+AM12+AM11+AM10+AM9+AM8</f>
        <v>101388.68</v>
      </c>
      <c r="AN36" s="61">
        <f t="shared" ref="AN36" si="42">AN35+AN34+AN33+AN32+AN31+AN30+AN29+AN28+AN27+AN26+AN25+AN24+AN23+AN22+AN21+AN20+AN19+AN18+AN17+AN16+AN15+AN14+AN13+AN12+AN11+AN10+AN9+AN8</f>
        <v>120502</v>
      </c>
      <c r="AO36" s="61">
        <f t="shared" ref="AO36" si="43">AO35+AO34+AO33+AO32+AO31+AO30+AO29+AO28+AO27+AO26+AO25+AO24+AO23+AO22+AO21+AO20+AO19+AO18+AO17+AO16+AO15+AO14+AO13+AO12+AO11+AO10+AO9+AO8</f>
        <v>504434.3891193</v>
      </c>
      <c r="AP36" s="61">
        <f t="shared" ref="AP36" si="44">AP35+AP34+AP33+AP32+AP31+AP30+AP29+AP28+AP27+AP26+AP25+AP24+AP23+AP22+AP21+AP20+AP19+AP18+AP17+AP16+AP15+AP14+AP13+AP12+AP11+AP10+AP9+AP8</f>
        <v>137070</v>
      </c>
      <c r="AQ36" s="61">
        <f t="shared" ref="AQ36" si="45">AQ35+AQ34+AQ33+AQ32+AQ31+AQ30+AQ29+AQ28+AQ27+AQ26+AQ25+AQ24+AQ23+AQ22+AQ21+AQ20+AQ19+AQ18+AQ17+AQ16+AQ15+AQ14+AQ13+AQ12+AQ11+AQ10+AQ9+AQ8</f>
        <v>546820.66086574981</v>
      </c>
      <c r="AR36" s="61">
        <f t="shared" ref="AR36" si="46">AR35+AR34+AR33+AR32+AR31+AR30+AR29+AR28+AR27+AR26+AR25+AR24+AR23+AR22+AR21+AR20+AR19+AR18+AR17+AR16+AR15+AR14+AR13+AR12+AR11+AR10+AR9+AR8</f>
        <v>198779</v>
      </c>
      <c r="AS36" s="61">
        <f t="shared" ref="AS36" si="47">AS35+AS34+AS33+AS32+AS31+AS30+AS29+AS28+AS27+AS26+AS25+AS24+AS23+AS22+AS21+AS20+AS19+AS18+AS17+AS16+AS15+AS14+AS13+AS12+AS11+AS10+AS9+AS8</f>
        <v>827994.49889794399</v>
      </c>
      <c r="AT36" s="61">
        <f t="shared" ref="AT36" si="48">AT35+AT34+AT33+AT32+AT31+AT30+AT29+AT28+AT27+AT26+AT25+AT24+AT23+AT22+AT21+AT20+AT19+AT18+AT17+AT16+AT15+AT14+AT13+AT12+AT11+AT10+AT9+AT8</f>
        <v>212254</v>
      </c>
      <c r="AU36" s="61">
        <f t="shared" ref="AU36" si="49">AU35+AU34+AU33+AU32+AU31+AU30+AU29+AU28+AU27+AU26+AU25+AU24+AU23+AU22+AU21+AU20+AU19+AU18+AU17+AU16+AU15+AU14+AU13+AU12+AU11+AU10+AU9+AU8</f>
        <v>868103.63217844989</v>
      </c>
      <c r="AV36" s="61">
        <f t="shared" ref="AV36" si="50">AV35+AV34+AV33+AV32+AV31+AV30+AV29+AV28+AV27+AV26+AV25+AV24+AV23+AV22+AV21+AV20+AV19+AV18+AV17+AV16+AV15+AV14+AV13+AV12+AV11+AV10+AV9+AV8</f>
        <v>1325902</v>
      </c>
      <c r="AW36" s="61">
        <f t="shared" ref="AW36" si="51">AW35+AW34+AW33+AW32+AW31+AW30+AW29+AW28+AW27+AW26+AW25+AW24+AW23+AW22+AW21+AW20+AW19+AW18+AW17+AW16+AW15+AW14+AW13+AW12+AW11+AW10+AW9+AW8</f>
        <v>5375185.1891113985</v>
      </c>
      <c r="AX36" s="61">
        <f t="shared" ref="AX36" si="52">AX35+AX34+AX33+AX32+AX31+AX30+AX29+AX28+AX27+AX26+AX25+AX24+AX23+AX22+AX21+AX20+AX19+AX18+AX17+AX16+AX15+AX14+AX13+AX12+AX11+AX10+AX9+AX8</f>
        <v>134431</v>
      </c>
      <c r="AY36" s="159">
        <f t="shared" ref="AY36" si="53">AY35+AY34+AY33+AY32+AY31+AY30+AY29+AY28+AY27+AY26+AY25+AY24+AY23+AY22+AY21+AY20+AY19+AY18+AY17+AY16+AY15+AY14+AY13+AY12+AY11+AY10+AY9+AY8</f>
        <v>634137.34789455798</v>
      </c>
    </row>
    <row r="37" spans="1:52" s="3" customFormat="1" ht="32.1" customHeight="1" thickBot="1">
      <c r="B37" s="35">
        <v>28</v>
      </c>
      <c r="C37" s="117" t="s">
        <v>36</v>
      </c>
      <c r="D37" s="118">
        <v>2620</v>
      </c>
      <c r="E37" s="118">
        <v>4112.2199999999993</v>
      </c>
      <c r="F37" s="118">
        <v>2620</v>
      </c>
      <c r="G37" s="118">
        <v>4112.2199999999993</v>
      </c>
      <c r="H37" s="79">
        <v>4642</v>
      </c>
      <c r="I37" s="79">
        <v>3511.16</v>
      </c>
      <c r="J37" s="79">
        <v>4642</v>
      </c>
      <c r="K37" s="79">
        <v>3511.16</v>
      </c>
      <c r="L37" s="53">
        <v>4633</v>
      </c>
      <c r="M37" s="53">
        <v>5081.7199999999993</v>
      </c>
      <c r="N37" s="53">
        <v>4633</v>
      </c>
      <c r="O37" s="53">
        <v>5081.7199999999993</v>
      </c>
      <c r="P37" s="53">
        <v>3203</v>
      </c>
      <c r="Q37" s="53">
        <v>4154.68</v>
      </c>
      <c r="R37" s="53">
        <v>3203</v>
      </c>
      <c r="S37" s="53">
        <v>4154.68</v>
      </c>
      <c r="T37" s="53">
        <v>1769</v>
      </c>
      <c r="U37" s="53">
        <v>1917</v>
      </c>
      <c r="V37" s="53">
        <v>1769</v>
      </c>
      <c r="W37" s="53">
        <v>1917</v>
      </c>
      <c r="X37" s="53">
        <v>2</v>
      </c>
      <c r="Y37" s="62">
        <v>23</v>
      </c>
      <c r="Z37" s="53">
        <v>2</v>
      </c>
      <c r="AA37" s="62">
        <v>23</v>
      </c>
      <c r="AB37" s="53">
        <v>4633</v>
      </c>
      <c r="AC37" s="53">
        <v>5081.7199999999993</v>
      </c>
      <c r="AD37" s="53">
        <v>4633</v>
      </c>
      <c r="AE37" s="53">
        <v>5081.7199999999993</v>
      </c>
      <c r="AF37" s="53">
        <v>1213</v>
      </c>
      <c r="AG37" s="53">
        <v>786</v>
      </c>
      <c r="AH37" s="53">
        <v>1213</v>
      </c>
      <c r="AI37" s="53">
        <v>786</v>
      </c>
      <c r="AJ37" s="53">
        <v>0</v>
      </c>
      <c r="AK37" s="53">
        <v>0</v>
      </c>
      <c r="AL37" s="53">
        <v>0</v>
      </c>
      <c r="AM37" s="53">
        <v>0</v>
      </c>
      <c r="AN37" s="64">
        <f t="shared" si="0"/>
        <v>9275</v>
      </c>
      <c r="AO37" s="64">
        <f t="shared" si="1"/>
        <v>8592.8799999999992</v>
      </c>
      <c r="AP37" s="64">
        <f t="shared" si="2"/>
        <v>9275</v>
      </c>
      <c r="AQ37" s="64">
        <f t="shared" si="3"/>
        <v>8592.8799999999992</v>
      </c>
      <c r="AR37" s="53">
        <f t="shared" si="5"/>
        <v>11895</v>
      </c>
      <c r="AS37" s="62">
        <f t="shared" si="6"/>
        <v>12705.099999999999</v>
      </c>
      <c r="AT37" s="53">
        <f t="shared" si="7"/>
        <v>11895</v>
      </c>
      <c r="AU37" s="62">
        <f t="shared" si="8"/>
        <v>12705.099999999999</v>
      </c>
      <c r="AV37" s="62">
        <v>1015583</v>
      </c>
      <c r="AW37" s="62">
        <v>701848.26020519994</v>
      </c>
      <c r="AX37" s="53">
        <v>3230</v>
      </c>
      <c r="AY37" s="160">
        <v>6814.170000000001</v>
      </c>
    </row>
    <row r="38" spans="1:52" s="58" customFormat="1" ht="32.1" customHeight="1" thickBot="1">
      <c r="A38" s="54"/>
      <c r="B38" s="57"/>
      <c r="C38" s="56" t="s">
        <v>1</v>
      </c>
      <c r="D38" s="61">
        <f>D37+D36</f>
        <v>80897</v>
      </c>
      <c r="E38" s="61">
        <f t="shared" ref="E38:W38" si="54">E37+E36</f>
        <v>327672.32977864397</v>
      </c>
      <c r="F38" s="61">
        <f t="shared" si="54"/>
        <v>77804</v>
      </c>
      <c r="G38" s="61">
        <f t="shared" si="54"/>
        <v>325395.19131269993</v>
      </c>
      <c r="H38" s="61">
        <f t="shared" si="54"/>
        <v>70130</v>
      </c>
      <c r="I38" s="61">
        <f t="shared" si="54"/>
        <v>273197.05388779991</v>
      </c>
      <c r="J38" s="61">
        <f t="shared" si="54"/>
        <v>70072</v>
      </c>
      <c r="K38" s="61">
        <f t="shared" si="54"/>
        <v>269275.31071914994</v>
      </c>
      <c r="L38" s="61">
        <f t="shared" si="54"/>
        <v>59647</v>
      </c>
      <c r="M38" s="61">
        <f t="shared" si="54"/>
        <v>239830.21523150007</v>
      </c>
      <c r="N38" s="61">
        <f t="shared" si="54"/>
        <v>76273</v>
      </c>
      <c r="O38" s="61">
        <f t="shared" si="54"/>
        <v>286138.23014659993</v>
      </c>
      <c r="P38" s="61">
        <f t="shared" si="54"/>
        <v>73546</v>
      </c>
      <c r="Q38" s="61">
        <f t="shared" si="54"/>
        <v>344267.14195496397</v>
      </c>
      <c r="R38" s="61">
        <f t="shared" si="54"/>
        <v>117168</v>
      </c>
      <c r="S38" s="61">
        <f t="shared" si="54"/>
        <v>567239.51179496397</v>
      </c>
      <c r="T38" s="61">
        <f t="shared" si="54"/>
        <v>133364.45000000001</v>
      </c>
      <c r="U38" s="61">
        <f t="shared" si="54"/>
        <v>506958.55163644959</v>
      </c>
      <c r="V38" s="61">
        <f t="shared" si="54"/>
        <v>142680.45000000001</v>
      </c>
      <c r="W38" s="61">
        <f t="shared" si="54"/>
        <v>533683.35468054959</v>
      </c>
      <c r="X38" s="37">
        <f t="shared" ref="X38:AA38" si="55">SUM(X36:X37)</f>
        <v>29365</v>
      </c>
      <c r="Y38" s="37">
        <f t="shared" si="55"/>
        <v>42564.923010399994</v>
      </c>
      <c r="Z38" s="37">
        <f t="shared" si="55"/>
        <v>27355</v>
      </c>
      <c r="AA38" s="38">
        <f t="shared" si="55"/>
        <v>38427.541475699996</v>
      </c>
      <c r="AB38" s="40">
        <f t="shared" ref="AB38:AM38" si="56">SUM(AB36:AB37)</f>
        <v>32344</v>
      </c>
      <c r="AC38" s="37">
        <f t="shared" si="56"/>
        <v>56072.905933764006</v>
      </c>
      <c r="AD38" s="38">
        <f t="shared" si="56"/>
        <v>32190</v>
      </c>
      <c r="AE38" s="38">
        <f t="shared" si="56"/>
        <v>55096.905933764006</v>
      </c>
      <c r="AF38" s="40">
        <f t="shared" si="56"/>
        <v>44571</v>
      </c>
      <c r="AG38" s="40">
        <f t="shared" si="56"/>
        <v>166572.91593376399</v>
      </c>
      <c r="AH38" s="40">
        <f t="shared" si="56"/>
        <v>79505</v>
      </c>
      <c r="AI38" s="40">
        <f t="shared" si="56"/>
        <v>271404.18659961602</v>
      </c>
      <c r="AJ38" s="40">
        <f t="shared" si="56"/>
        <v>21913</v>
      </c>
      <c r="AK38" s="40">
        <f t="shared" si="56"/>
        <v>101103.78</v>
      </c>
      <c r="AL38" s="40">
        <f t="shared" si="56"/>
        <v>21611</v>
      </c>
      <c r="AM38" s="40">
        <f t="shared" si="56"/>
        <v>101388.68</v>
      </c>
      <c r="AN38" s="161">
        <f t="shared" si="0"/>
        <v>129777</v>
      </c>
      <c r="AO38" s="161">
        <f t="shared" si="1"/>
        <v>513027.26911929995</v>
      </c>
      <c r="AP38" s="161">
        <f t="shared" si="2"/>
        <v>146345</v>
      </c>
      <c r="AQ38" s="161">
        <f t="shared" si="3"/>
        <v>555413.54086574982</v>
      </c>
      <c r="AR38" s="37">
        <f t="shared" si="5"/>
        <v>210674</v>
      </c>
      <c r="AS38" s="37">
        <f t="shared" si="6"/>
        <v>840699.59889794397</v>
      </c>
      <c r="AT38" s="37">
        <f t="shared" si="7"/>
        <v>224149</v>
      </c>
      <c r="AU38" s="38">
        <f t="shared" si="8"/>
        <v>880808.73217844975</v>
      </c>
      <c r="AV38" s="40">
        <f t="shared" ref="AV38:AY38" si="57">SUM(AV36:AV37)</f>
        <v>2341485</v>
      </c>
      <c r="AW38" s="40">
        <f t="shared" si="57"/>
        <v>6077033.4493165985</v>
      </c>
      <c r="AX38" s="36">
        <f t="shared" si="57"/>
        <v>137661</v>
      </c>
      <c r="AY38" s="39">
        <f t="shared" si="57"/>
        <v>640951.51789455803</v>
      </c>
      <c r="AZ38" s="54"/>
    </row>
    <row r="39" spans="1:52" s="5" customFormat="1" ht="32.1" customHeight="1">
      <c r="A39" s="6"/>
      <c r="B39" s="138" t="s">
        <v>37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6"/>
    </row>
    <row r="40" spans="1:52">
      <c r="C40" s="41"/>
      <c r="D40" s="83"/>
      <c r="E40" s="83"/>
      <c r="F40" s="83"/>
      <c r="G40" s="83"/>
      <c r="H40" s="41"/>
      <c r="I40" s="41"/>
      <c r="J40" s="41"/>
      <c r="K40" s="4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Z40" s="2"/>
    </row>
    <row r="41" spans="1:52">
      <c r="C41" s="42"/>
      <c r="D41" s="84"/>
      <c r="E41" s="84"/>
      <c r="F41" s="84"/>
      <c r="G41" s="84"/>
      <c r="H41" s="42"/>
      <c r="I41" s="42"/>
      <c r="J41" s="42"/>
      <c r="K41" s="4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Z41" s="2"/>
    </row>
    <row r="42" spans="1:52">
      <c r="AZ42" s="2"/>
    </row>
    <row r="47" spans="1:52">
      <c r="C47" s="44"/>
      <c r="H47" s="44"/>
      <c r="I47" s="44"/>
      <c r="J47" s="44"/>
      <c r="K47" s="44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</sheetData>
  <mergeCells count="52">
    <mergeCell ref="D4:G4"/>
    <mergeCell ref="D5:G5"/>
    <mergeCell ref="D6:E6"/>
    <mergeCell ref="F6:G6"/>
    <mergeCell ref="H5:K5"/>
    <mergeCell ref="J6:K6"/>
    <mergeCell ref="H6:I6"/>
    <mergeCell ref="H4:K4"/>
    <mergeCell ref="B39:AY39"/>
    <mergeCell ref="B1:AY1"/>
    <mergeCell ref="AR6:AS6"/>
    <mergeCell ref="AX4:AY6"/>
    <mergeCell ref="B3:AY3"/>
    <mergeCell ref="T6:U6"/>
    <mergeCell ref="V6:W6"/>
    <mergeCell ref="AB4:AE4"/>
    <mergeCell ref="AB5:AE5"/>
    <mergeCell ref="AB6:AC6"/>
    <mergeCell ref="AD6:AE6"/>
    <mergeCell ref="P4:S4"/>
    <mergeCell ref="P5:S5"/>
    <mergeCell ref="P6:Q6"/>
    <mergeCell ref="R6:S6"/>
    <mergeCell ref="L4:O4"/>
    <mergeCell ref="B2:AY2"/>
    <mergeCell ref="B4:B7"/>
    <mergeCell ref="C4:C7"/>
    <mergeCell ref="AV4:AW6"/>
    <mergeCell ref="AF4:AI4"/>
    <mergeCell ref="AJ4:AM4"/>
    <mergeCell ref="AR4:AU4"/>
    <mergeCell ref="AF5:AI5"/>
    <mergeCell ref="AT6:AU6"/>
    <mergeCell ref="AJ5:AM5"/>
    <mergeCell ref="AR5:AU5"/>
    <mergeCell ref="AF6:AG6"/>
    <mergeCell ref="AH6:AI6"/>
    <mergeCell ref="T4:W4"/>
    <mergeCell ref="T5:W5"/>
    <mergeCell ref="N6:O6"/>
    <mergeCell ref="L5:O5"/>
    <mergeCell ref="L6:M6"/>
    <mergeCell ref="AN4:AQ4"/>
    <mergeCell ref="AN5:AQ5"/>
    <mergeCell ref="AN6:AO6"/>
    <mergeCell ref="AP6:AQ6"/>
    <mergeCell ref="AJ6:AK6"/>
    <mergeCell ref="AL6:AM6"/>
    <mergeCell ref="X4:AA4"/>
    <mergeCell ref="X5:AA5"/>
    <mergeCell ref="X6:Y6"/>
    <mergeCell ref="Z6:AA6"/>
  </mergeCells>
  <printOptions horizontalCentered="1" gridLines="1"/>
  <pageMargins left="0" right="0" top="0.75" bottom="1.2362204720000001" header="0.17" footer="0.15748031496063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8"/>
  <sheetViews>
    <sheetView workbookViewId="0">
      <selection activeCell="B4" sqref="B4:M4"/>
    </sheetView>
  </sheetViews>
  <sheetFormatPr defaultRowHeight="15.6"/>
  <cols>
    <col min="3" max="3" width="25.36328125" customWidth="1"/>
    <col min="4" max="4" width="18" customWidth="1"/>
    <col min="5" max="5" width="14.7265625" customWidth="1"/>
    <col min="6" max="6" width="16.36328125" customWidth="1"/>
    <col min="7" max="7" width="16.453125" customWidth="1"/>
    <col min="8" max="8" width="16.36328125" customWidth="1"/>
    <col min="9" max="9" width="15.26953125" customWidth="1"/>
    <col min="10" max="11" width="8.7265625" style="10"/>
  </cols>
  <sheetData>
    <row r="3" spans="2:13" ht="16.2" thickBot="1"/>
    <row r="4" spans="2:13">
      <c r="B4" s="156" t="s">
        <v>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2:13" ht="16.2" thickBot="1">
      <c r="B5" s="29" t="s">
        <v>10</v>
      </c>
      <c r="C5" s="31"/>
      <c r="D5" s="31"/>
      <c r="E5" s="31"/>
      <c r="F5" s="31"/>
      <c r="G5" s="31"/>
      <c r="H5" s="31"/>
      <c r="I5" s="31"/>
      <c r="J5" s="32"/>
      <c r="K5" s="32"/>
      <c r="L5" s="33"/>
      <c r="M5" s="34"/>
    </row>
    <row r="6" spans="2:13">
      <c r="B6" s="13" t="s">
        <v>28</v>
      </c>
      <c r="C6" s="14" t="s">
        <v>0</v>
      </c>
      <c r="D6" s="14" t="s">
        <v>46</v>
      </c>
      <c r="E6" s="14"/>
      <c r="F6" s="14" t="s">
        <v>43</v>
      </c>
      <c r="G6" s="14"/>
      <c r="H6" s="14" t="s">
        <v>42</v>
      </c>
      <c r="I6" s="14"/>
      <c r="J6" s="22" t="s">
        <v>45</v>
      </c>
      <c r="K6" s="15"/>
      <c r="L6" s="30" t="s">
        <v>47</v>
      </c>
      <c r="M6" s="16"/>
    </row>
    <row r="7" spans="2:13" ht="16.2" thickBot="1">
      <c r="B7" s="18"/>
      <c r="C7" s="19"/>
      <c r="D7" s="19" t="s">
        <v>3</v>
      </c>
      <c r="E7" s="19" t="s">
        <v>4</v>
      </c>
      <c r="F7" s="19" t="s">
        <v>3</v>
      </c>
      <c r="G7" s="19" t="s">
        <v>4</v>
      </c>
      <c r="H7" s="19" t="s">
        <v>3</v>
      </c>
      <c r="I7" s="19" t="s">
        <v>4</v>
      </c>
      <c r="J7" s="20" t="s">
        <v>3</v>
      </c>
      <c r="K7" s="20" t="s">
        <v>4</v>
      </c>
      <c r="L7" s="20" t="s">
        <v>3</v>
      </c>
      <c r="M7" s="21" t="s">
        <v>4</v>
      </c>
    </row>
    <row r="8" spans="2:13">
      <c r="B8" s="13">
        <v>1</v>
      </c>
      <c r="C8" s="14" t="s">
        <v>17</v>
      </c>
      <c r="D8" s="14">
        <v>96039</v>
      </c>
      <c r="E8" s="14">
        <v>1011175</v>
      </c>
      <c r="F8" s="14">
        <v>289359</v>
      </c>
      <c r="G8" s="14">
        <v>1183321</v>
      </c>
      <c r="H8" s="14">
        <v>254831</v>
      </c>
      <c r="I8" s="14">
        <v>995620</v>
      </c>
      <c r="J8" s="22">
        <f>(H8-F8)/F8</f>
        <v>-0.1193258201749384</v>
      </c>
      <c r="K8" s="22">
        <f>(I8-G8)/G8</f>
        <v>-0.15862221662591977</v>
      </c>
      <c r="L8" s="22">
        <f>(H8-D8)/H8</f>
        <v>0.62312669965585032</v>
      </c>
      <c r="M8" s="23">
        <f>(I8-E8)/I8</f>
        <v>-1.5623430626142505E-2</v>
      </c>
    </row>
    <row r="9" spans="2:13">
      <c r="B9" s="17">
        <v>2</v>
      </c>
      <c r="C9" s="11" t="s">
        <v>18</v>
      </c>
      <c r="D9" s="11">
        <v>135447</v>
      </c>
      <c r="E9" s="11">
        <v>489196</v>
      </c>
      <c r="F9" s="11">
        <v>152521</v>
      </c>
      <c r="G9" s="11">
        <v>498911</v>
      </c>
      <c r="H9" s="11">
        <v>142003</v>
      </c>
      <c r="I9" s="11">
        <v>527370.58467000001</v>
      </c>
      <c r="J9" s="12">
        <f t="shared" ref="J9:J37" si="0">(H9-F9)/F9</f>
        <v>-6.8960995535041078E-2</v>
      </c>
      <c r="K9" s="12">
        <f t="shared" ref="K9:K37" si="1">(I9-G9)/G9</f>
        <v>5.7043409886733329E-2</v>
      </c>
      <c r="L9" s="12">
        <f t="shared" ref="L9:L37" si="2">(H9-D9)/H9</f>
        <v>4.6168038703407674E-2</v>
      </c>
      <c r="M9" s="24">
        <f t="shared" ref="M9:M37" si="3">(I9-E9)/I9</f>
        <v>7.2386640020674645E-2</v>
      </c>
    </row>
    <row r="10" spans="2:13">
      <c r="B10" s="17">
        <v>3</v>
      </c>
      <c r="C10" s="11" t="s">
        <v>9</v>
      </c>
      <c r="D10" s="11">
        <v>26597</v>
      </c>
      <c r="E10" s="11">
        <v>99308</v>
      </c>
      <c r="F10" s="11">
        <v>30719</v>
      </c>
      <c r="G10" s="11">
        <v>105052</v>
      </c>
      <c r="H10" s="11">
        <v>31866</v>
      </c>
      <c r="I10" s="11">
        <v>90541</v>
      </c>
      <c r="J10" s="12">
        <f t="shared" si="0"/>
        <v>3.7338455027832937E-2</v>
      </c>
      <c r="K10" s="12">
        <f t="shared" si="1"/>
        <v>-0.13813159197349884</v>
      </c>
      <c r="L10" s="12">
        <f t="shared" si="2"/>
        <v>0.16534864746124395</v>
      </c>
      <c r="M10" s="24">
        <f t="shared" si="3"/>
        <v>-9.6829060867452313E-2</v>
      </c>
    </row>
    <row r="11" spans="2:13">
      <c r="B11" s="17">
        <v>4</v>
      </c>
      <c r="C11" s="11" t="s">
        <v>19</v>
      </c>
      <c r="D11" s="11">
        <v>10332</v>
      </c>
      <c r="E11" s="11">
        <v>38341</v>
      </c>
      <c r="F11" s="11">
        <v>13474</v>
      </c>
      <c r="G11" s="11">
        <v>45696</v>
      </c>
      <c r="H11" s="11">
        <v>13474</v>
      </c>
      <c r="I11" s="11">
        <v>45696</v>
      </c>
      <c r="J11" s="12">
        <f t="shared" si="0"/>
        <v>0</v>
      </c>
      <c r="K11" s="12">
        <f t="shared" si="1"/>
        <v>0</v>
      </c>
      <c r="L11" s="12">
        <f t="shared" si="2"/>
        <v>0.23318984711295829</v>
      </c>
      <c r="M11" s="24">
        <f t="shared" si="3"/>
        <v>0.16095500700280113</v>
      </c>
    </row>
    <row r="12" spans="2:13">
      <c r="B12" s="17">
        <v>5</v>
      </c>
      <c r="C12" s="11" t="s">
        <v>20</v>
      </c>
      <c r="D12" s="11">
        <v>34609</v>
      </c>
      <c r="E12" s="11">
        <v>157060</v>
      </c>
      <c r="F12" s="11">
        <v>35508</v>
      </c>
      <c r="G12" s="11">
        <v>152649</v>
      </c>
      <c r="H12" s="11">
        <v>35260</v>
      </c>
      <c r="I12" s="11">
        <v>153243.39359999998</v>
      </c>
      <c r="J12" s="12">
        <f t="shared" si="0"/>
        <v>-6.9843415568322633E-3</v>
      </c>
      <c r="K12" s="12">
        <f t="shared" si="1"/>
        <v>3.8938584596032808E-3</v>
      </c>
      <c r="L12" s="12">
        <f t="shared" si="2"/>
        <v>1.8462847419171865E-2</v>
      </c>
      <c r="M12" s="24">
        <f t="shared" si="3"/>
        <v>-2.4905519972771076E-2</v>
      </c>
    </row>
    <row r="13" spans="2:13">
      <c r="B13" s="17">
        <v>6</v>
      </c>
      <c r="C13" s="11" t="s">
        <v>21</v>
      </c>
      <c r="D13" s="11">
        <v>1346</v>
      </c>
      <c r="E13" s="11">
        <v>3885</v>
      </c>
      <c r="F13" s="11">
        <v>498</v>
      </c>
      <c r="G13" s="11">
        <v>1984</v>
      </c>
      <c r="H13" s="11">
        <v>567</v>
      </c>
      <c r="I13" s="11">
        <v>2923</v>
      </c>
      <c r="J13" s="12">
        <f t="shared" si="0"/>
        <v>0.13855421686746988</v>
      </c>
      <c r="K13" s="12">
        <f t="shared" si="1"/>
        <v>0.47328629032258063</v>
      </c>
      <c r="L13" s="12">
        <f t="shared" si="2"/>
        <v>-1.3738977072310405</v>
      </c>
      <c r="M13" s="24">
        <f t="shared" si="3"/>
        <v>-0.32911392405063289</v>
      </c>
    </row>
    <row r="14" spans="2:13">
      <c r="B14" s="17">
        <v>7</v>
      </c>
      <c r="C14" s="11" t="s">
        <v>22</v>
      </c>
      <c r="D14" s="11">
        <v>45007</v>
      </c>
      <c r="E14" s="11">
        <v>268832</v>
      </c>
      <c r="F14" s="11">
        <v>50548</v>
      </c>
      <c r="G14" s="11">
        <v>283260</v>
      </c>
      <c r="H14" s="11">
        <v>50699</v>
      </c>
      <c r="I14" s="11">
        <v>258352.54721530009</v>
      </c>
      <c r="J14" s="12">
        <f t="shared" si="0"/>
        <v>2.9872596344069002E-3</v>
      </c>
      <c r="K14" s="12">
        <f t="shared" si="1"/>
        <v>-8.7931415606509605E-2</v>
      </c>
      <c r="L14" s="12">
        <f t="shared" si="2"/>
        <v>0.1122704589834119</v>
      </c>
      <c r="M14" s="24">
        <f t="shared" si="3"/>
        <v>-4.0562606785396929E-2</v>
      </c>
    </row>
    <row r="15" spans="2:13">
      <c r="B15" s="17">
        <v>8</v>
      </c>
      <c r="C15" s="11" t="s">
        <v>23</v>
      </c>
      <c r="D15" s="11">
        <v>18277</v>
      </c>
      <c r="E15" s="11">
        <v>61912.648515199995</v>
      </c>
      <c r="F15" s="11">
        <v>17043</v>
      </c>
      <c r="G15" s="11">
        <v>52194</v>
      </c>
      <c r="H15" s="11">
        <v>27892</v>
      </c>
      <c r="I15" s="11">
        <v>77470.81</v>
      </c>
      <c r="J15" s="12">
        <f t="shared" si="0"/>
        <v>0.63656633221850611</v>
      </c>
      <c r="K15" s="12">
        <f t="shared" si="1"/>
        <v>0.48428574165612903</v>
      </c>
      <c r="L15" s="12">
        <f t="shared" si="2"/>
        <v>0.34472250107557723</v>
      </c>
      <c r="M15" s="24">
        <f t="shared" si="3"/>
        <v>0.20082611095456473</v>
      </c>
    </row>
    <row r="16" spans="2:13">
      <c r="B16" s="17">
        <v>9</v>
      </c>
      <c r="C16" s="11" t="s">
        <v>24</v>
      </c>
      <c r="D16" s="11">
        <v>17759</v>
      </c>
      <c r="E16" s="11">
        <v>95664</v>
      </c>
      <c r="F16" s="11">
        <v>20544</v>
      </c>
      <c r="G16" s="11">
        <v>76902</v>
      </c>
      <c r="H16" s="11">
        <v>16199</v>
      </c>
      <c r="I16" s="11">
        <v>89716.9</v>
      </c>
      <c r="J16" s="12">
        <f t="shared" si="0"/>
        <v>-0.21149727414330219</v>
      </c>
      <c r="K16" s="12">
        <f t="shared" si="1"/>
        <v>0.16663935918441644</v>
      </c>
      <c r="L16" s="12">
        <f t="shared" si="2"/>
        <v>-9.6302240879066608E-2</v>
      </c>
      <c r="M16" s="24">
        <f t="shared" si="3"/>
        <v>-6.6287399586922938E-2</v>
      </c>
    </row>
    <row r="17" spans="2:13">
      <c r="B17" s="17">
        <v>10</v>
      </c>
      <c r="C17" s="11" t="s">
        <v>25</v>
      </c>
      <c r="D17" s="11">
        <v>3725</v>
      </c>
      <c r="E17" s="11">
        <v>19950</v>
      </c>
      <c r="F17" s="11">
        <v>4599</v>
      </c>
      <c r="G17" s="11">
        <v>20483</v>
      </c>
      <c r="H17" s="11">
        <v>5197</v>
      </c>
      <c r="I17" s="11">
        <v>39056.499999999993</v>
      </c>
      <c r="J17" s="12">
        <f t="shared" si="0"/>
        <v>0.13002826701456838</v>
      </c>
      <c r="K17" s="12">
        <f t="shared" si="1"/>
        <v>0.90677635112044097</v>
      </c>
      <c r="L17" s="12">
        <f t="shared" si="2"/>
        <v>0.28324033096016932</v>
      </c>
      <c r="M17" s="24">
        <f t="shared" si="3"/>
        <v>0.48920154135675231</v>
      </c>
    </row>
    <row r="18" spans="2:13">
      <c r="B18" s="17">
        <v>11</v>
      </c>
      <c r="C18" s="11" t="s">
        <v>26</v>
      </c>
      <c r="D18" s="11">
        <v>172771</v>
      </c>
      <c r="E18" s="11">
        <v>573011</v>
      </c>
      <c r="F18" s="11">
        <v>225385</v>
      </c>
      <c r="G18" s="11">
        <v>632078</v>
      </c>
      <c r="H18" s="11">
        <v>249159</v>
      </c>
      <c r="I18" s="11">
        <v>706174.48943739908</v>
      </c>
      <c r="J18" s="12">
        <f t="shared" si="0"/>
        <v>0.10548173125984427</v>
      </c>
      <c r="K18" s="12">
        <f t="shared" si="1"/>
        <v>0.11722681288923058</v>
      </c>
      <c r="L18" s="12">
        <f t="shared" si="2"/>
        <v>0.30658334637721296</v>
      </c>
      <c r="M18" s="24">
        <f t="shared" si="3"/>
        <v>0.18857023501866921</v>
      </c>
    </row>
    <row r="19" spans="2:13">
      <c r="B19" s="17">
        <v>12</v>
      </c>
      <c r="C19" s="11" t="s">
        <v>27</v>
      </c>
      <c r="D19" s="11">
        <v>72395</v>
      </c>
      <c r="E19" s="11">
        <v>342697.46911609999</v>
      </c>
      <c r="F19" s="11">
        <v>49778</v>
      </c>
      <c r="G19" s="11">
        <v>249701</v>
      </c>
      <c r="H19" s="11">
        <v>49446</v>
      </c>
      <c r="I19" s="11">
        <v>231501.68107370002</v>
      </c>
      <c r="J19" s="12">
        <f t="shared" si="0"/>
        <v>-6.6696130820844551E-3</v>
      </c>
      <c r="K19" s="12">
        <f t="shared" si="1"/>
        <v>-7.2884445502020334E-2</v>
      </c>
      <c r="L19" s="12">
        <f t="shared" si="2"/>
        <v>-0.464122477045666</v>
      </c>
      <c r="M19" s="24">
        <f t="shared" si="3"/>
        <v>-0.48032389020535921</v>
      </c>
    </row>
    <row r="20" spans="2:13">
      <c r="B20" s="17">
        <v>13</v>
      </c>
      <c r="C20" s="11" t="s">
        <v>7</v>
      </c>
      <c r="D20" s="11">
        <v>14804</v>
      </c>
      <c r="E20" s="11">
        <v>91048</v>
      </c>
      <c r="F20" s="11">
        <v>14936</v>
      </c>
      <c r="G20" s="11">
        <v>93792</v>
      </c>
      <c r="H20" s="11">
        <v>13895</v>
      </c>
      <c r="I20" s="11">
        <v>84583.588549599997</v>
      </c>
      <c r="J20" s="12">
        <f t="shared" si="0"/>
        <v>-6.9697375468666306E-2</v>
      </c>
      <c r="K20" s="12">
        <f t="shared" si="1"/>
        <v>-9.8179071247014693E-2</v>
      </c>
      <c r="L20" s="12">
        <f t="shared" si="2"/>
        <v>-6.5419215545160128E-2</v>
      </c>
      <c r="M20" s="24">
        <f t="shared" si="3"/>
        <v>-7.6426308711284557E-2</v>
      </c>
    </row>
    <row r="21" spans="2:13">
      <c r="B21" s="17">
        <v>14</v>
      </c>
      <c r="C21" s="11" t="s">
        <v>6</v>
      </c>
      <c r="D21" s="11">
        <v>40</v>
      </c>
      <c r="E21" s="11">
        <v>203</v>
      </c>
      <c r="F21" s="11">
        <v>40</v>
      </c>
      <c r="G21" s="11">
        <v>166</v>
      </c>
      <c r="H21" s="11">
        <v>39</v>
      </c>
      <c r="I21" s="11">
        <v>187.55</v>
      </c>
      <c r="J21" s="12">
        <f t="shared" si="0"/>
        <v>-2.5000000000000001E-2</v>
      </c>
      <c r="K21" s="12">
        <f t="shared" si="1"/>
        <v>0.1298192771084338</v>
      </c>
      <c r="L21" s="12">
        <f t="shared" si="2"/>
        <v>-2.564102564102564E-2</v>
      </c>
      <c r="M21" s="24">
        <f t="shared" si="3"/>
        <v>-8.2378032524660028E-2</v>
      </c>
    </row>
    <row r="22" spans="2:13">
      <c r="B22" s="17">
        <v>15</v>
      </c>
      <c r="C22" s="11" t="s">
        <v>34</v>
      </c>
      <c r="D22" s="11">
        <v>10229</v>
      </c>
      <c r="E22" s="11">
        <v>115569</v>
      </c>
      <c r="F22" s="11">
        <v>11653</v>
      </c>
      <c r="G22" s="11">
        <v>119265</v>
      </c>
      <c r="H22" s="11">
        <v>15835</v>
      </c>
      <c r="I22" s="11">
        <v>135570.99</v>
      </c>
      <c r="J22" s="12">
        <f t="shared" si="0"/>
        <v>0.35887754226379476</v>
      </c>
      <c r="K22" s="12">
        <f t="shared" si="1"/>
        <v>0.13672066406741282</v>
      </c>
      <c r="L22" s="12">
        <f t="shared" si="2"/>
        <v>0.35402589201136725</v>
      </c>
      <c r="M22" s="24">
        <f t="shared" si="3"/>
        <v>0.14753886506250335</v>
      </c>
    </row>
    <row r="23" spans="2:13">
      <c r="B23" s="17">
        <v>16</v>
      </c>
      <c r="C23" s="11" t="s">
        <v>5</v>
      </c>
      <c r="D23" s="11">
        <v>263827</v>
      </c>
      <c r="E23" s="11">
        <v>838123</v>
      </c>
      <c r="F23" s="11">
        <v>243235</v>
      </c>
      <c r="G23" s="11">
        <v>748143</v>
      </c>
      <c r="H23" s="11">
        <v>249377</v>
      </c>
      <c r="I23" s="11">
        <v>816455.96376110008</v>
      </c>
      <c r="J23" s="12">
        <f t="shared" si="0"/>
        <v>2.5251300182950645E-2</v>
      </c>
      <c r="K23" s="12">
        <f t="shared" si="1"/>
        <v>9.1310035328941233E-2</v>
      </c>
      <c r="L23" s="12">
        <f t="shared" si="2"/>
        <v>-5.7944397438416534E-2</v>
      </c>
      <c r="M23" s="24">
        <f t="shared" si="3"/>
        <v>-2.6537911657951739E-2</v>
      </c>
    </row>
    <row r="24" spans="2:13">
      <c r="B24" s="17">
        <v>17</v>
      </c>
      <c r="C24" s="11" t="s">
        <v>15</v>
      </c>
      <c r="D24" s="11">
        <v>18245</v>
      </c>
      <c r="E24" s="11">
        <v>195384</v>
      </c>
      <c r="F24" s="11">
        <v>18666</v>
      </c>
      <c r="G24" s="11">
        <v>196960</v>
      </c>
      <c r="H24" s="11">
        <v>18666</v>
      </c>
      <c r="I24" s="11">
        <v>196960</v>
      </c>
      <c r="J24" s="12">
        <f t="shared" si="0"/>
        <v>0</v>
      </c>
      <c r="K24" s="12">
        <f t="shared" si="1"/>
        <v>0</v>
      </c>
      <c r="L24" s="12">
        <f t="shared" si="2"/>
        <v>2.2554376942033643E-2</v>
      </c>
      <c r="M24" s="24">
        <f t="shared" si="3"/>
        <v>8.0016246953696184E-3</v>
      </c>
    </row>
    <row r="25" spans="2:13">
      <c r="B25" s="17">
        <v>18</v>
      </c>
      <c r="C25" s="11" t="s">
        <v>31</v>
      </c>
      <c r="D25" s="11">
        <v>7254</v>
      </c>
      <c r="E25" s="11">
        <v>209651</v>
      </c>
      <c r="F25" s="11">
        <v>6949</v>
      </c>
      <c r="G25" s="11">
        <v>207328</v>
      </c>
      <c r="H25" s="11">
        <v>6949</v>
      </c>
      <c r="I25" s="11">
        <v>207328</v>
      </c>
      <c r="J25" s="12">
        <f t="shared" si="0"/>
        <v>0</v>
      </c>
      <c r="K25" s="12">
        <f t="shared" si="1"/>
        <v>0</v>
      </c>
      <c r="L25" s="12">
        <f t="shared" si="2"/>
        <v>-4.3891207367966617E-2</v>
      </c>
      <c r="M25" s="24">
        <f t="shared" si="3"/>
        <v>-1.1204468282142306E-2</v>
      </c>
    </row>
    <row r="26" spans="2:13">
      <c r="B26" s="17">
        <v>19</v>
      </c>
      <c r="C26" s="11" t="s">
        <v>12</v>
      </c>
      <c r="D26" s="11">
        <v>18492</v>
      </c>
      <c r="E26" s="11">
        <v>9225</v>
      </c>
      <c r="F26" s="11">
        <v>9931</v>
      </c>
      <c r="G26" s="11">
        <v>8541</v>
      </c>
      <c r="H26" s="11">
        <v>6192</v>
      </c>
      <c r="I26" s="11">
        <v>9589.2209852000033</v>
      </c>
      <c r="J26" s="12">
        <f t="shared" si="0"/>
        <v>-0.3764978350619273</v>
      </c>
      <c r="K26" s="12">
        <f t="shared" si="1"/>
        <v>0.12272813314600202</v>
      </c>
      <c r="L26" s="12">
        <f t="shared" si="2"/>
        <v>-1.9864341085271318</v>
      </c>
      <c r="M26" s="24">
        <f t="shared" si="3"/>
        <v>3.7982333055223326E-2</v>
      </c>
    </row>
    <row r="27" spans="2:13">
      <c r="B27" s="17">
        <v>20</v>
      </c>
      <c r="C27" s="11" t="s">
        <v>13</v>
      </c>
      <c r="D27" s="11">
        <v>211</v>
      </c>
      <c r="E27" s="11">
        <v>1589</v>
      </c>
      <c r="F27" s="11">
        <v>159</v>
      </c>
      <c r="G27" s="11">
        <v>1234</v>
      </c>
      <c r="H27" s="11">
        <v>975</v>
      </c>
      <c r="I27" s="11">
        <v>3591.2178224999998</v>
      </c>
      <c r="J27" s="12">
        <f t="shared" si="0"/>
        <v>5.132075471698113</v>
      </c>
      <c r="K27" s="12">
        <f t="shared" si="1"/>
        <v>1.9102251397893029</v>
      </c>
      <c r="L27" s="12">
        <f t="shared" si="2"/>
        <v>0.78358974358974354</v>
      </c>
      <c r="M27" s="24">
        <f t="shared" si="3"/>
        <v>0.55753171248915523</v>
      </c>
    </row>
    <row r="28" spans="2:13">
      <c r="B28" s="17">
        <v>21</v>
      </c>
      <c r="C28" s="11" t="s">
        <v>14</v>
      </c>
      <c r="D28" s="11">
        <v>32113</v>
      </c>
      <c r="E28" s="11">
        <v>23083</v>
      </c>
      <c r="F28" s="11">
        <v>2215</v>
      </c>
      <c r="G28" s="11">
        <v>35786</v>
      </c>
      <c r="H28" s="11">
        <v>2250</v>
      </c>
      <c r="I28" s="11">
        <v>36883.387995400008</v>
      </c>
      <c r="J28" s="12">
        <f t="shared" si="0"/>
        <v>1.580135440180587E-2</v>
      </c>
      <c r="K28" s="12">
        <f t="shared" si="1"/>
        <v>3.0665287972950529E-2</v>
      </c>
      <c r="L28" s="12">
        <f t="shared" si="2"/>
        <v>-13.272444444444444</v>
      </c>
      <c r="M28" s="24">
        <f t="shared" si="3"/>
        <v>0.37416269885838993</v>
      </c>
    </row>
    <row r="29" spans="2:13">
      <c r="B29" s="17">
        <v>22</v>
      </c>
      <c r="C29" s="11" t="s">
        <v>8</v>
      </c>
      <c r="D29" s="11">
        <v>109777</v>
      </c>
      <c r="E29" s="11">
        <v>1170678</v>
      </c>
      <c r="F29" s="11">
        <v>28182</v>
      </c>
      <c r="G29" s="11">
        <v>258410</v>
      </c>
      <c r="H29" s="11">
        <v>28182</v>
      </c>
      <c r="I29" s="11">
        <v>258410</v>
      </c>
      <c r="J29" s="12">
        <f t="shared" si="0"/>
        <v>0</v>
      </c>
      <c r="K29" s="12">
        <f t="shared" si="1"/>
        <v>0</v>
      </c>
      <c r="L29" s="12">
        <f t="shared" si="2"/>
        <v>-2.8952877723369528</v>
      </c>
      <c r="M29" s="24">
        <f t="shared" si="3"/>
        <v>-3.5303122944158507</v>
      </c>
    </row>
    <row r="30" spans="2:13">
      <c r="B30" s="17">
        <v>23</v>
      </c>
      <c r="C30" s="11" t="s">
        <v>29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24">
        <v>0</v>
      </c>
    </row>
    <row r="31" spans="2:13">
      <c r="B31" s="17">
        <v>24</v>
      </c>
      <c r="C31" s="11" t="s">
        <v>30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24">
        <v>0</v>
      </c>
    </row>
    <row r="32" spans="2:13">
      <c r="B32" s="17">
        <v>25</v>
      </c>
      <c r="C32" s="11" t="s">
        <v>32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24">
        <v>0</v>
      </c>
    </row>
    <row r="33" spans="2:13">
      <c r="B33" s="17">
        <v>26</v>
      </c>
      <c r="C33" s="11" t="s">
        <v>33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24">
        <v>0</v>
      </c>
    </row>
    <row r="34" spans="2:13" ht="16.2" thickBot="1">
      <c r="B34" s="18">
        <v>27</v>
      </c>
      <c r="C34" s="19" t="s">
        <v>35</v>
      </c>
      <c r="D34" s="19">
        <v>151706</v>
      </c>
      <c r="E34" s="19">
        <v>508939</v>
      </c>
      <c r="F34" s="19">
        <v>188199</v>
      </c>
      <c r="G34" s="19">
        <v>536592</v>
      </c>
      <c r="H34" s="19">
        <v>196196</v>
      </c>
      <c r="I34" s="19">
        <v>585389.09</v>
      </c>
      <c r="J34" s="20">
        <f t="shared" si="0"/>
        <v>4.2492255538020926E-2</v>
      </c>
      <c r="K34" s="20">
        <f t="shared" si="1"/>
        <v>9.0938907028058499E-2</v>
      </c>
      <c r="L34" s="20">
        <f t="shared" si="2"/>
        <v>0.22676303288548186</v>
      </c>
      <c r="M34" s="21">
        <f t="shared" si="3"/>
        <v>0.13059705297889984</v>
      </c>
    </row>
    <row r="35" spans="2:13">
      <c r="B35" s="13"/>
      <c r="C35" s="14" t="s">
        <v>11</v>
      </c>
      <c r="D35" s="14">
        <v>1261002</v>
      </c>
      <c r="E35" s="14">
        <v>6324524.1176312994</v>
      </c>
      <c r="F35" s="14">
        <v>1414141</v>
      </c>
      <c r="G35" s="14">
        <v>5508448</v>
      </c>
      <c r="H35" s="14">
        <v>1415149</v>
      </c>
      <c r="I35" s="14">
        <v>5552615.9151101997</v>
      </c>
      <c r="J35" s="22">
        <f t="shared" si="0"/>
        <v>7.1280020874863262E-4</v>
      </c>
      <c r="K35" s="22">
        <f t="shared" si="1"/>
        <v>8.0182140432658554E-3</v>
      </c>
      <c r="L35" s="22">
        <f t="shared" si="2"/>
        <v>0.10892633920527096</v>
      </c>
      <c r="M35" s="23">
        <f t="shared" si="3"/>
        <v>-0.139017035271704</v>
      </c>
    </row>
    <row r="36" spans="2:13" ht="16.2" thickBot="1">
      <c r="B36" s="18">
        <v>28</v>
      </c>
      <c r="C36" s="19" t="s">
        <v>36</v>
      </c>
      <c r="D36" s="19">
        <v>977293</v>
      </c>
      <c r="E36" s="19">
        <v>731773</v>
      </c>
      <c r="F36" s="19">
        <v>978949</v>
      </c>
      <c r="G36" s="19">
        <v>666364</v>
      </c>
      <c r="H36" s="19">
        <v>978949</v>
      </c>
      <c r="I36" s="19">
        <v>666364</v>
      </c>
      <c r="J36" s="20">
        <f t="shared" si="0"/>
        <v>0</v>
      </c>
      <c r="K36" s="20">
        <f t="shared" si="1"/>
        <v>0</v>
      </c>
      <c r="L36" s="20">
        <f t="shared" si="2"/>
        <v>1.6916100838756667E-3</v>
      </c>
      <c r="M36" s="21">
        <f t="shared" si="3"/>
        <v>-9.8158063760947475E-2</v>
      </c>
    </row>
    <row r="37" spans="2:13" ht="16.2" thickBot="1">
      <c r="B37" s="25"/>
      <c r="C37" s="26" t="s">
        <v>1</v>
      </c>
      <c r="D37" s="26">
        <f>D36+D35</f>
        <v>2238295</v>
      </c>
      <c r="E37" s="26">
        <f>E36+E35</f>
        <v>7056297.1176312994</v>
      </c>
      <c r="F37" s="26">
        <f>F35+F36</f>
        <v>2393090</v>
      </c>
      <c r="G37" s="26">
        <f>G36+G35</f>
        <v>6174812</v>
      </c>
      <c r="H37" s="26">
        <v>2394098</v>
      </c>
      <c r="I37" s="26">
        <v>6218979.9151101997</v>
      </c>
      <c r="J37" s="27">
        <f t="shared" si="0"/>
        <v>4.2121274168543596E-4</v>
      </c>
      <c r="K37" s="27">
        <f t="shared" si="1"/>
        <v>7.1529165762779035E-3</v>
      </c>
      <c r="L37" s="27">
        <f t="shared" si="2"/>
        <v>6.5077954202376012E-2</v>
      </c>
      <c r="M37" s="28">
        <f t="shared" si="3"/>
        <v>-0.13463899448954283</v>
      </c>
    </row>
    <row r="38" spans="2:13">
      <c r="H38" t="s">
        <v>37</v>
      </c>
    </row>
  </sheetData>
  <mergeCells count="1">
    <mergeCell ref="B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2022-02-17T06:15:31Z</cp:lastPrinted>
  <dcterms:created xsi:type="dcterms:W3CDTF">1999-09-08T05:54:47Z</dcterms:created>
  <dcterms:modified xsi:type="dcterms:W3CDTF">2022-02-17T06:15:52Z</dcterms:modified>
</cp:coreProperties>
</file>