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9 Meeting\Final Annexure &amp; Aegnda\"/>
    </mc:Choice>
  </mc:AlternateContent>
  <bookViews>
    <workbookView xWindow="0" yWindow="0" windowWidth="21264" windowHeight="7680" activeTab="1"/>
  </bookViews>
  <sheets>
    <sheet name="WS1" sheetId="1" r:id="rId1"/>
    <sheet name="WS2" sheetId="2" r:id="rId2"/>
  </sheets>
  <definedNames>
    <definedName name="_xlnm.Print_Area" localSheetId="0">'WS1'!$B$594:$N$644</definedName>
    <definedName name="_xlnm.Print_Area" localSheetId="1">'WS2'!$A$1:$J$51</definedName>
    <definedName name="REP1C" localSheetId="0">'WS1'!$B$598:$K$600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7" i="1" l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D617" i="1"/>
  <c r="D618" i="1"/>
  <c r="D619" i="1"/>
  <c r="D620" i="1"/>
  <c r="D621" i="1"/>
  <c r="D622" i="1"/>
  <c r="E616" i="1"/>
  <c r="D623" i="1"/>
  <c r="D624" i="1"/>
  <c r="D625" i="1"/>
  <c r="D626" i="1"/>
  <c r="D627" i="1"/>
  <c r="D628" i="1"/>
  <c r="D629" i="1"/>
  <c r="D630" i="1"/>
  <c r="D616" i="1"/>
  <c r="D616" i="2"/>
  <c r="E603" i="1"/>
  <c r="E604" i="1"/>
  <c r="E605" i="1"/>
  <c r="E606" i="1"/>
  <c r="E607" i="1"/>
  <c r="E608" i="1"/>
  <c r="E609" i="1"/>
  <c r="E610" i="1"/>
  <c r="E611" i="1"/>
  <c r="E612" i="1"/>
  <c r="E613" i="1"/>
  <c r="E602" i="1"/>
  <c r="D603" i="1"/>
  <c r="D604" i="1"/>
  <c r="D605" i="1"/>
  <c r="D606" i="1"/>
  <c r="D607" i="1"/>
  <c r="D608" i="1"/>
  <c r="D609" i="1"/>
  <c r="D610" i="1"/>
  <c r="D611" i="1"/>
  <c r="D612" i="1"/>
  <c r="D613" i="1"/>
  <c r="D602" i="1"/>
  <c r="E631" i="1" l="1"/>
  <c r="E636" i="1"/>
  <c r="D636" i="1"/>
  <c r="E633" i="1"/>
  <c r="D633" i="1"/>
  <c r="J44" i="2" l="1"/>
  <c r="I44" i="2"/>
  <c r="H44" i="2"/>
  <c r="G44" i="2"/>
  <c r="F44" i="2"/>
  <c r="E44" i="2"/>
  <c r="D44" i="2"/>
  <c r="C44" i="2"/>
  <c r="J41" i="2"/>
  <c r="J47" i="2" s="1"/>
  <c r="I41" i="2"/>
  <c r="I47" i="2" s="1"/>
  <c r="H41" i="2"/>
  <c r="H47" i="2" s="1"/>
  <c r="G41" i="2"/>
  <c r="G47" i="2" s="1"/>
  <c r="F41" i="2"/>
  <c r="F47" i="2" s="1"/>
  <c r="E41" i="2"/>
  <c r="E47" i="2" s="1"/>
  <c r="D41" i="2"/>
  <c r="D47" i="2" s="1"/>
  <c r="C41" i="2"/>
  <c r="C47" i="2" s="1"/>
  <c r="J38" i="2"/>
  <c r="I38" i="2"/>
  <c r="H38" i="2"/>
  <c r="G38" i="2"/>
  <c r="F38" i="2"/>
  <c r="E38" i="2"/>
  <c r="D38" i="2"/>
  <c r="C38" i="2"/>
  <c r="J21" i="2"/>
  <c r="I21" i="2"/>
  <c r="H21" i="2"/>
  <c r="G21" i="2"/>
  <c r="F21" i="2"/>
  <c r="E21" i="2"/>
  <c r="D21" i="2"/>
  <c r="C21" i="2"/>
  <c r="M637" i="1"/>
  <c r="L637" i="1"/>
  <c r="K637" i="1"/>
  <c r="J637" i="1"/>
  <c r="I637" i="1"/>
  <c r="H637" i="1"/>
  <c r="G637" i="1"/>
  <c r="F637" i="1"/>
  <c r="E637" i="1"/>
  <c r="D637" i="1"/>
  <c r="M634" i="1"/>
  <c r="M640" i="1" s="1"/>
  <c r="L634" i="1"/>
  <c r="L640" i="1" s="1"/>
  <c r="K634" i="1"/>
  <c r="K640" i="1" s="1"/>
  <c r="J634" i="1"/>
  <c r="J640" i="1" s="1"/>
  <c r="I634" i="1"/>
  <c r="I640" i="1" s="1"/>
  <c r="H634" i="1"/>
  <c r="H640" i="1" s="1"/>
  <c r="G634" i="1"/>
  <c r="G640" i="1" s="1"/>
  <c r="F634" i="1"/>
  <c r="F640" i="1" s="1"/>
  <c r="E634" i="1"/>
  <c r="E640" i="1" s="1"/>
  <c r="D634" i="1"/>
  <c r="D640" i="1" s="1"/>
  <c r="M631" i="1"/>
  <c r="L631" i="1"/>
  <c r="K631" i="1"/>
  <c r="J631" i="1"/>
  <c r="I631" i="1"/>
  <c r="H631" i="1"/>
  <c r="G631" i="1"/>
  <c r="F631" i="1"/>
  <c r="M614" i="1"/>
  <c r="L614" i="1"/>
  <c r="K614" i="1"/>
  <c r="J614" i="1"/>
  <c r="I614" i="1"/>
  <c r="H614" i="1"/>
  <c r="G614" i="1"/>
  <c r="F614" i="1"/>
  <c r="K639" i="1" l="1"/>
  <c r="J639" i="1"/>
  <c r="J641" i="1" s="1"/>
  <c r="J643" i="1" s="1"/>
  <c r="F639" i="1"/>
  <c r="F641" i="1" s="1"/>
  <c r="F643" i="1" s="1"/>
  <c r="M639" i="1"/>
  <c r="M641" i="1" s="1"/>
  <c r="M643" i="1" s="1"/>
  <c r="H639" i="1"/>
  <c r="H641" i="1" s="1"/>
  <c r="H643" i="1" s="1"/>
  <c r="G639" i="1"/>
  <c r="G641" i="1" s="1"/>
  <c r="G643" i="1" s="1"/>
  <c r="H46" i="2"/>
  <c r="H48" i="2" s="1"/>
  <c r="H50" i="2" s="1"/>
  <c r="L639" i="1"/>
  <c r="L641" i="1" s="1"/>
  <c r="L643" i="1" s="1"/>
  <c r="I639" i="1"/>
  <c r="I641" i="1" s="1"/>
  <c r="I643" i="1" s="1"/>
  <c r="I46" i="2"/>
  <c r="I48" i="2" s="1"/>
  <c r="I50" i="2" s="1"/>
  <c r="D46" i="2"/>
  <c r="D48" i="2" s="1"/>
  <c r="D50" i="2" s="1"/>
  <c r="J46" i="2"/>
  <c r="J48" i="2" s="1"/>
  <c r="J50" i="2" s="1"/>
  <c r="E46" i="2"/>
  <c r="E48" i="2" s="1"/>
  <c r="E50" i="2" s="1"/>
  <c r="C46" i="2"/>
  <c r="C48" i="2" s="1"/>
  <c r="C50" i="2" s="1"/>
  <c r="G46" i="2"/>
  <c r="G48" i="2" s="1"/>
  <c r="G50" i="2" s="1"/>
  <c r="F46" i="2"/>
  <c r="F48" i="2" s="1"/>
  <c r="F50" i="2" s="1"/>
  <c r="E614" i="1"/>
  <c r="D631" i="1"/>
  <c r="D614" i="1"/>
  <c r="K641" i="1"/>
  <c r="K643" i="1" s="1"/>
  <c r="D639" i="1" l="1"/>
  <c r="D641" i="1" s="1"/>
  <c r="D643" i="1" s="1"/>
  <c r="E639" i="1"/>
  <c r="E641" i="1" s="1"/>
  <c r="E643" i="1" s="1"/>
</calcChain>
</file>

<file path=xl/connections.xml><?xml version="1.0" encoding="utf-8"?>
<connections xmlns="http://schemas.openxmlformats.org/spreadsheetml/2006/main">
  <connection id="1" name="REP1C" type="6" refreshedVersion="0" background="1" saveData="1">
    <textPr sourceFile="C:\SLBC\REP1C.TXT" delimited="0">
      <textFields count="10">
        <textField/>
        <textField position="2"/>
        <textField position="11"/>
        <textField position="18"/>
        <textField position="27"/>
        <textField position="36"/>
        <textField position="45"/>
        <textField position="54"/>
        <textField position="62"/>
        <textField position="70"/>
      </textFields>
    </textPr>
  </connection>
</connections>
</file>

<file path=xl/sharedStrings.xml><?xml version="1.0" encoding="utf-8"?>
<sst xmlns="http://schemas.openxmlformats.org/spreadsheetml/2006/main" count="136" uniqueCount="82">
  <si>
    <t>Sr.No.</t>
  </si>
  <si>
    <t>BANK NAME</t>
  </si>
  <si>
    <t>WEAKER SEC. ADV</t>
  </si>
  <si>
    <t>Out of which assistance under/to</t>
  </si>
  <si>
    <t>ADVANCES</t>
  </si>
  <si>
    <t>NRLM</t>
  </si>
  <si>
    <t>D.R.I.</t>
  </si>
  <si>
    <t>SC/ST</t>
  </si>
  <si>
    <t>WOMEN</t>
  </si>
  <si>
    <t>NUMBER</t>
  </si>
  <si>
    <t>AMOUNT</t>
  </si>
  <si>
    <t>A.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</si>
  <si>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</si>
  <si>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</si>
  <si>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</si>
  <si>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</si>
  <si>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</si>
  <si>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</si>
  <si>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</si>
  <si>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</si>
  <si>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</si>
  <si>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</si>
  <si>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</si>
  <si>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</si>
  <si>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</si>
  <si>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</si>
  <si>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</si>
  <si>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</si>
  <si>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</si>
  <si>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</si>
  <si>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</si>
  <si>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</si>
  <si>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</si>
  <si>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</si>
  <si>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</si>
  <si>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</si>
  <si>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</si>
  <si>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</si>
  <si>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</si>
  <si>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</si>
  <si>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</si>
  <si>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C.</t>
  </si>
  <si>
    <t xml:space="preserve">REGIONAL RURAL BANKS </t>
  </si>
  <si>
    <t>Punjab Gramin Bank</t>
  </si>
  <si>
    <t>D.</t>
  </si>
  <si>
    <t xml:space="preserve">COOPERATIVE BANKS  </t>
  </si>
  <si>
    <t>Pb. State Coop. Bank</t>
  </si>
  <si>
    <t>SCHEDULED COMMERCIAL BANKS</t>
  </si>
  <si>
    <t>Comm.Bks (A+B)</t>
  </si>
  <si>
    <t>RRBs ( C)</t>
  </si>
  <si>
    <t>TOTAL (A+B+C)</t>
  </si>
  <si>
    <t>SYSTEM</t>
  </si>
  <si>
    <t>G. TOTAL (A+B+C+D)</t>
  </si>
  <si>
    <t>SLBC PUNJAB</t>
  </si>
  <si>
    <t>SN</t>
  </si>
  <si>
    <t>Out of Weaker Sector Advances,  Assistance under/to</t>
  </si>
  <si>
    <t>SMALL FARMERS</t>
  </si>
  <si>
    <t>ARTISANS/VILL. INDS.</t>
  </si>
  <si>
    <t>PMEGP</t>
  </si>
  <si>
    <t>NULM</t>
  </si>
  <si>
    <t>PRIVATE SECTOR BANKS &amp; SMALL FINANCE BANKS</t>
  </si>
  <si>
    <t>RBL Bank</t>
  </si>
  <si>
    <t>(Amount in lakh)</t>
  </si>
  <si>
    <t>(Amount in lacs)</t>
  </si>
  <si>
    <t>Capital Small Finance Bank</t>
  </si>
  <si>
    <t>IDBI Bank</t>
  </si>
  <si>
    <t>J&amp;K Bank</t>
  </si>
  <si>
    <t>HDFC Bank</t>
  </si>
  <si>
    <t>ICICI Bank</t>
  </si>
  <si>
    <t>Punjab National Bank</t>
  </si>
  <si>
    <t xml:space="preserve">Bank Of Baroda </t>
  </si>
  <si>
    <t>Canara Bank</t>
  </si>
  <si>
    <t xml:space="preserve">Central Bank Of India </t>
  </si>
  <si>
    <t>Indian Bank</t>
  </si>
  <si>
    <t>Indian Overseas Bank</t>
  </si>
  <si>
    <t xml:space="preserve">State Bank Of India </t>
  </si>
  <si>
    <t xml:space="preserve">Union Bank Of India </t>
  </si>
  <si>
    <t>UCO Bank</t>
  </si>
  <si>
    <t>Punjab  State Coop. Bank</t>
  </si>
  <si>
    <t>WEAKER SECTOR ADVANCES AS ON DECEMBER 2021</t>
  </si>
  <si>
    <t xml:space="preserve">                                                                                                 Annexure -50</t>
  </si>
  <si>
    <t xml:space="preserve">                                                                                                                  Annexure -50 Contd.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</si>
</sst>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41"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8"/>
      <name val="Tahom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6"/>
      <name val="Tahoma"/>
      <family val="2"/>
    </font>
    <font>
      <b/>
      <sz val="14"/>
      <name val="Rupee Foradian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5"/>
      <name val="Tahoma"/>
      <family val="2"/>
    </font>
    <font>
      <b/>
      <sz val="14"/>
      <name val="Arial"/>
      <family val="2"/>
    </font>
    <font>
      <b/>
      <sz val="10"/>
      <name val="Rupee Foradian"/>
      <family val="2"/>
    </font>
    <font>
      <u/>
      <sz val="14"/>
      <color indexed="12"/>
      <name val="Times New Roman"/>
      <family val="1"/>
    </font>
    <font>
      <u/>
      <sz val="14"/>
      <name val="Times New Roman"/>
      <family val="1"/>
    </font>
    <font>
      <u/>
      <sz val="14"/>
      <color rgb="FFFF0000"/>
      <name val="Times New Roman"/>
      <family val="1"/>
    </font>
    <font>
      <u/>
      <sz val="10"/>
      <name val="Times New Roman"/>
      <family val="1"/>
    </font>
    <font>
      <sz val="12"/>
      <name val="Arial"/>
      <family val="2"/>
    </font>
    <font>
      <b/>
      <sz val="14"/>
      <color theme="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0"/>
      <color theme="1"/>
      <name val="Calibri"/>
      <family val="2"/>
      <scheme val="minor"/>
    </font>
    <font>
      <b/>
      <sz val="14"/>
      <color theme="1"/>
      <name val="Rupee Foradian"/>
      <family val="2"/>
    </font>
    <font>
      <b/>
      <sz val="16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4"/>
      <color theme="1"/>
      <name val="Tahoma"/>
      <family val="2"/>
    </font>
    <font>
      <b/>
      <sz val="15"/>
      <color theme="1"/>
      <name val="Tahoma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0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0" applyNumberFormat="0" applyBorder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7" fillId="0" borderId="0"/>
  </cellStyleXfs>
  <cellXfs count="156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11" fillId="0" borderId="0" xfId="0" applyFont="1"/>
    <xf numFmtId="0" fontId="2" fillId="0" borderId="0" xfId="0" applyFont="1"/>
    <xf numFmtId="1" fontId="10" fillId="0" borderId="16" xfId="0" applyNumberFormat="1" applyFont="1" applyFill="1" applyBorder="1" applyAlignment="1">
      <alignment horizontal="right" vertical="center"/>
    </xf>
    <xf numFmtId="0" fontId="11" fillId="0" borderId="0" xfId="0" applyFont="1" applyFill="1"/>
    <xf numFmtId="1" fontId="10" fillId="0" borderId="11" xfId="0" applyNumberFormat="1" applyFont="1" applyFill="1" applyBorder="1" applyAlignment="1">
      <alignment vertical="center"/>
    </xf>
    <xf numFmtId="1" fontId="10" fillId="0" borderId="20" xfId="0" applyNumberFormat="1" applyFont="1" applyFill="1" applyBorder="1" applyAlignment="1">
      <alignment vertical="center"/>
    </xf>
    <xf numFmtId="1" fontId="10" fillId="0" borderId="12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Border="1"/>
    <xf numFmtId="0" fontId="2" fillId="0" borderId="0" xfId="0" applyFont="1" applyBorder="1"/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 applyBorder="1" applyAlignment="1"/>
    <xf numFmtId="0" fontId="12" fillId="2" borderId="0" xfId="0" applyFont="1" applyFill="1"/>
    <xf numFmtId="0" fontId="11" fillId="2" borderId="0" xfId="0" applyFont="1" applyFill="1"/>
    <xf numFmtId="1" fontId="13" fillId="2" borderId="18" xfId="0" applyNumberFormat="1" applyFont="1" applyFill="1" applyBorder="1" applyAlignment="1">
      <alignment horizontal="right"/>
    </xf>
    <xf numFmtId="0" fontId="4" fillId="0" borderId="0" xfId="0" applyFont="1" applyFill="1"/>
    <xf numFmtId="0" fontId="11" fillId="0" borderId="0" xfId="0" applyFont="1" applyFill="1" applyBorder="1"/>
    <xf numFmtId="0" fontId="21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0" xfId="1" applyFont="1" applyFill="1" applyAlignment="1" applyProtection="1"/>
    <xf numFmtId="0" fontId="19" fillId="0" borderId="0" xfId="1" applyFont="1" applyFill="1" applyAlignment="1" applyProtection="1"/>
    <xf numFmtId="0" fontId="12" fillId="0" borderId="0" xfId="0" applyFont="1" applyFill="1"/>
    <xf numFmtId="0" fontId="20" fillId="0" borderId="0" xfId="1" applyFont="1" applyFill="1" applyAlignment="1" applyProtection="1"/>
    <xf numFmtId="1" fontId="22" fillId="0" borderId="16" xfId="0" applyNumberFormat="1" applyFont="1" applyFill="1" applyBorder="1" applyAlignment="1">
      <alignment horizontal="right" vertical="center"/>
    </xf>
    <xf numFmtId="0" fontId="23" fillId="0" borderId="0" xfId="0" applyFont="1" applyFill="1"/>
    <xf numFmtId="0" fontId="18" fillId="2" borderId="0" xfId="1" applyFont="1" applyFill="1" applyAlignment="1" applyProtection="1"/>
    <xf numFmtId="0" fontId="2" fillId="2" borderId="0" xfId="0" applyFont="1" applyFill="1"/>
    <xf numFmtId="0" fontId="19" fillId="2" borderId="0" xfId="1" applyFont="1" applyFill="1" applyAlignment="1" applyProtection="1"/>
    <xf numFmtId="1" fontId="10" fillId="0" borderId="36" xfId="0" applyNumberFormat="1" applyFont="1" applyFill="1" applyBorder="1" applyAlignment="1">
      <alignment vertical="center"/>
    </xf>
    <xf numFmtId="1" fontId="2" fillId="0" borderId="0" xfId="0" applyNumberFormat="1" applyFont="1" applyFill="1"/>
    <xf numFmtId="0" fontId="8" fillId="0" borderId="15" xfId="0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1" fontId="22" fillId="0" borderId="17" xfId="0" applyNumberFormat="1" applyFont="1" applyFill="1" applyBorder="1" applyAlignment="1">
      <alignment horizontal="right" vertical="center"/>
    </xf>
    <xf numFmtId="0" fontId="33" fillId="0" borderId="26" xfId="0" applyFont="1" applyFill="1" applyBorder="1" applyAlignment="1">
      <alignment horizontal="center"/>
    </xf>
    <xf numFmtId="0" fontId="34" fillId="0" borderId="27" xfId="0" applyFont="1" applyFill="1" applyBorder="1"/>
    <xf numFmtId="0" fontId="35" fillId="0" borderId="10" xfId="0" applyFont="1" applyFill="1" applyBorder="1" applyAlignment="1">
      <alignment horizontal="center"/>
    </xf>
    <xf numFmtId="0" fontId="36" fillId="0" borderId="11" xfId="0" applyFont="1" applyFill="1" applyBorder="1"/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/>
    <xf numFmtId="0" fontId="34" fillId="0" borderId="6" xfId="0" applyFont="1" applyFill="1" applyBorder="1" applyAlignment="1">
      <alignment horizontal="center" vertical="top"/>
    </xf>
    <xf numFmtId="0" fontId="34" fillId="0" borderId="13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1" fontId="32" fillId="0" borderId="16" xfId="0" applyNumberFormat="1" applyFont="1" applyFill="1" applyBorder="1"/>
    <xf numFmtId="1" fontId="22" fillId="0" borderId="16" xfId="0" applyNumberFormat="1" applyFont="1" applyFill="1" applyBorder="1" applyAlignment="1">
      <alignment horizontal="right" wrapText="1"/>
    </xf>
    <xf numFmtId="1" fontId="22" fillId="0" borderId="17" xfId="0" applyNumberFormat="1" applyFont="1" applyFill="1" applyBorder="1" applyAlignment="1">
      <alignment horizontal="right" wrapText="1"/>
    </xf>
    <xf numFmtId="1" fontId="22" fillId="0" borderId="16" xfId="0" applyNumberFormat="1" applyFont="1" applyFill="1" applyBorder="1"/>
    <xf numFmtId="1" fontId="22" fillId="0" borderId="17" xfId="0" applyNumberFormat="1" applyFont="1" applyFill="1" applyBorder="1"/>
    <xf numFmtId="1" fontId="32" fillId="0" borderId="19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/>
    </xf>
    <xf numFmtId="1" fontId="32" fillId="0" borderId="11" xfId="0" applyNumberFormat="1" applyFont="1" applyFill="1" applyBorder="1"/>
    <xf numFmtId="1" fontId="22" fillId="0" borderId="11" xfId="0" applyNumberFormat="1" applyFont="1" applyFill="1" applyBorder="1"/>
    <xf numFmtId="1" fontId="32" fillId="0" borderId="22" xfId="0" applyNumberFormat="1" applyFont="1" applyFill="1" applyBorder="1" applyAlignment="1">
      <alignment horizontal="left"/>
    </xf>
    <xf numFmtId="1" fontId="22" fillId="0" borderId="22" xfId="0" applyNumberFormat="1" applyFont="1" applyFill="1" applyBorder="1" applyAlignment="1">
      <alignment horizontal="right"/>
    </xf>
    <xf numFmtId="1" fontId="22" fillId="0" borderId="23" xfId="0" applyNumberFormat="1" applyFont="1" applyFill="1" applyBorder="1" applyAlignment="1">
      <alignment horizontal="right"/>
    </xf>
    <xf numFmtId="1" fontId="32" fillId="0" borderId="16" xfId="0" applyNumberFormat="1" applyFont="1" applyFill="1" applyBorder="1" applyAlignment="1">
      <alignment horizontal="left"/>
    </xf>
    <xf numFmtId="1" fontId="22" fillId="0" borderId="16" xfId="0" applyNumberFormat="1" applyFont="1" applyFill="1" applyBorder="1" applyAlignment="1">
      <alignment horizontal="right"/>
    </xf>
    <xf numFmtId="1" fontId="22" fillId="0" borderId="17" xfId="0" applyNumberFormat="1" applyFont="1" applyFill="1" applyBorder="1" applyAlignment="1">
      <alignment horizontal="right"/>
    </xf>
    <xf numFmtId="1" fontId="22" fillId="0" borderId="22" xfId="0" applyNumberFormat="1" applyFont="1" applyFill="1" applyBorder="1" applyAlignment="1">
      <alignment horizontal="right" vertical="center"/>
    </xf>
    <xf numFmtId="1" fontId="22" fillId="0" borderId="23" xfId="0" applyNumberFormat="1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horizontal="left"/>
    </xf>
    <xf numFmtId="1" fontId="32" fillId="0" borderId="16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/>
    </xf>
    <xf numFmtId="1" fontId="22" fillId="0" borderId="12" xfId="0" applyNumberFormat="1" applyFont="1" applyFill="1" applyBorder="1"/>
    <xf numFmtId="0" fontId="22" fillId="0" borderId="34" xfId="0" applyFont="1" applyFill="1" applyBorder="1" applyAlignment="1">
      <alignment horizontal="center"/>
    </xf>
    <xf numFmtId="1" fontId="32" fillId="0" borderId="22" xfId="0" applyNumberFormat="1" applyFont="1" applyFill="1" applyBorder="1" applyAlignment="1">
      <alignment vertical="center"/>
    </xf>
    <xf numFmtId="1" fontId="22" fillId="0" borderId="22" xfId="0" applyNumberFormat="1" applyFont="1" applyFill="1" applyBorder="1"/>
    <xf numFmtId="1" fontId="22" fillId="0" borderId="23" xfId="0" applyNumberFormat="1" applyFont="1" applyFill="1" applyBorder="1"/>
    <xf numFmtId="0" fontId="22" fillId="0" borderId="25" xfId="0" applyFont="1" applyFill="1" applyBorder="1" applyAlignment="1">
      <alignment horizontal="center"/>
    </xf>
    <xf numFmtId="1" fontId="38" fillId="0" borderId="11" xfId="0" applyNumberFormat="1" applyFont="1" applyFill="1" applyBorder="1"/>
    <xf numFmtId="1" fontId="38" fillId="0" borderId="12" xfId="0" applyNumberFormat="1" applyFont="1" applyFill="1" applyBorder="1"/>
    <xf numFmtId="1" fontId="32" fillId="0" borderId="24" xfId="0" applyNumberFormat="1" applyFont="1" applyFill="1" applyBorder="1"/>
    <xf numFmtId="1" fontId="22" fillId="0" borderId="24" xfId="0" applyNumberFormat="1" applyFont="1" applyFill="1" applyBorder="1"/>
    <xf numFmtId="1" fontId="22" fillId="0" borderId="35" xfId="0" applyNumberFormat="1" applyFont="1" applyFill="1" applyBorder="1"/>
    <xf numFmtId="0" fontId="39" fillId="0" borderId="0" xfId="0" applyFont="1" applyFill="1" applyBorder="1" applyAlignment="1">
      <alignment horizontal="center"/>
    </xf>
    <xf numFmtId="1" fontId="40" fillId="0" borderId="0" xfId="0" applyNumberFormat="1" applyFont="1" applyFill="1" applyBorder="1"/>
    <xf numFmtId="1" fontId="39" fillId="0" borderId="0" xfId="0" applyNumberFormat="1" applyFont="1" applyFill="1" applyBorder="1"/>
    <xf numFmtId="1" fontId="39" fillId="0" borderId="0" xfId="0" applyNumberFormat="1" applyFont="1" applyFill="1" applyBorder="1" applyAlignment="1"/>
    <xf numFmtId="1" fontId="32" fillId="0" borderId="0" xfId="0" applyNumberFormat="1" applyFont="1" applyFill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" fontId="10" fillId="0" borderId="17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/>
    </xf>
    <xf numFmtId="1" fontId="10" fillId="0" borderId="19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horizontal="right" vertical="center"/>
    </xf>
    <xf numFmtId="1" fontId="10" fillId="0" borderId="23" xfId="0" applyNumberFormat="1" applyFont="1" applyFill="1" applyBorder="1" applyAlignment="1">
      <alignment horizontal="right" vertical="center"/>
    </xf>
    <xf numFmtId="1" fontId="10" fillId="0" borderId="22" xfId="0" applyNumberFormat="1" applyFont="1" applyFill="1" applyBorder="1" applyAlignment="1">
      <alignment vertical="center"/>
    </xf>
    <xf numFmtId="1" fontId="10" fillId="0" borderId="24" xfId="0" applyNumberFormat="1" applyFont="1" applyFill="1" applyBorder="1" applyAlignment="1">
      <alignment vertical="center"/>
    </xf>
    <xf numFmtId="1" fontId="10" fillId="0" borderId="24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/>
    <xf numFmtId="1" fontId="10" fillId="0" borderId="17" xfId="0" applyNumberFormat="1" applyFont="1" applyFill="1" applyBorder="1" applyAlignment="1">
      <alignment vertical="center"/>
    </xf>
    <xf numFmtId="1" fontId="10" fillId="0" borderId="23" xfId="0" applyNumberFormat="1" applyFont="1" applyFill="1" applyBorder="1" applyAlignment="1">
      <alignment vertical="center"/>
    </xf>
    <xf numFmtId="1" fontId="10" fillId="0" borderId="18" xfId="0" applyNumberFormat="1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31" fillId="0" borderId="10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/>
    </xf>
    <xf numFmtId="0" fontId="31" fillId="0" borderId="12" xfId="0" applyFont="1" applyFill="1" applyBorder="1" applyAlignment="1">
      <alignment horizontal="center" vertical="top"/>
    </xf>
    <xf numFmtId="0" fontId="33" fillId="0" borderId="27" xfId="0" applyFont="1" applyFill="1" applyBorder="1" applyAlignment="1">
      <alignment horizontal="center" vertical="top"/>
    </xf>
    <xf numFmtId="0" fontId="33" fillId="0" borderId="28" xfId="0" applyFont="1" applyFill="1" applyBorder="1" applyAlignment="1">
      <alignment horizontal="center" vertical="top"/>
    </xf>
    <xf numFmtId="0" fontId="33" fillId="0" borderId="11" xfId="0" applyFont="1" applyFill="1" applyBorder="1" applyAlignment="1">
      <alignment horizontal="center" vertical="top"/>
    </xf>
    <xf numFmtId="0" fontId="33" fillId="0" borderId="12" xfId="0" applyFont="1" applyFill="1" applyBorder="1" applyAlignment="1">
      <alignment horizontal="center" vertical="top"/>
    </xf>
    <xf numFmtId="0" fontId="32" fillId="0" borderId="2" xfId="0" applyFont="1" applyFill="1" applyBorder="1" applyAlignment="1">
      <alignment horizontal="right" vertical="top"/>
    </xf>
    <xf numFmtId="0" fontId="32" fillId="0" borderId="3" xfId="0" applyFont="1" applyFill="1" applyBorder="1" applyAlignment="1">
      <alignment horizontal="right" vertical="top"/>
    </xf>
    <xf numFmtId="0" fontId="32" fillId="0" borderId="4" xfId="0" applyFont="1" applyFill="1" applyBorder="1" applyAlignment="1">
      <alignment horizontal="right" vertical="top"/>
    </xf>
    <xf numFmtId="1" fontId="32" fillId="0" borderId="24" xfId="0" applyNumberFormat="1" applyFont="1" applyFill="1" applyBorder="1" applyAlignment="1">
      <alignment horizontal="left"/>
    </xf>
    <xf numFmtId="1" fontId="32" fillId="0" borderId="35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right"/>
    </xf>
    <xf numFmtId="0" fontId="32" fillId="0" borderId="29" xfId="0" applyFont="1" applyFill="1" applyBorder="1" applyAlignment="1">
      <alignment horizontal="left"/>
    </xf>
    <xf numFmtId="0" fontId="32" fillId="0" borderId="30" xfId="0" applyFont="1" applyFill="1" applyBorder="1" applyAlignment="1">
      <alignment horizontal="left"/>
    </xf>
    <xf numFmtId="0" fontId="16" fillId="0" borderId="31" xfId="0" applyFont="1" applyFill="1" applyBorder="1" applyAlignment="1">
      <alignment horizontal="right"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  <xf numFmtId="1" fontId="32" fillId="0" borderId="29" xfId="0" applyNumberFormat="1" applyFont="1" applyFill="1" applyBorder="1" applyAlignment="1">
      <alignment horizontal="left"/>
    </xf>
    <xf numFmtId="1" fontId="32" fillId="0" borderId="30" xfId="0" applyNumberFormat="1" applyFont="1" applyFill="1" applyBorder="1" applyAlignment="1">
      <alignment horizontal="left"/>
    </xf>
    <xf numFmtId="1" fontId="10" fillId="0" borderId="35" xfId="0" applyNumberFormat="1" applyFont="1" applyFill="1" applyBorder="1" applyAlignment="1">
      <alignment horizontal="right" vertical="center"/>
    </xf>
  </cellXfs>
  <cellStyles count="110">
    <cellStyle name="Currency 2" xfId="2"/>
    <cellStyle name="Excel Built-in Normal" xfId="3"/>
    <cellStyle name="Excel Built-in Normal 1" xfId="4"/>
    <cellStyle name="Excel Built-in Normal 1 2" xfId="5"/>
    <cellStyle name="Excel Built-in Normal 10" xfId="6"/>
    <cellStyle name="Excel Built-in Normal 11" xfId="7"/>
    <cellStyle name="Excel Built-in Normal 12" xfId="8"/>
    <cellStyle name="Excel Built-in Normal 13" xfId="9"/>
    <cellStyle name="Excel Built-in Normal 14" xfId="10"/>
    <cellStyle name="Excel Built-in Normal 15" xfId="11"/>
    <cellStyle name="Excel Built-in Normal 16" xfId="12"/>
    <cellStyle name="Excel Built-in Normal 17" xfId="13"/>
    <cellStyle name="Excel Built-in Normal 18" xfId="14"/>
    <cellStyle name="Excel Built-in Normal 19" xfId="15"/>
    <cellStyle name="Excel Built-in Normal 2" xfId="16"/>
    <cellStyle name="Excel Built-in Normal 20" xfId="17"/>
    <cellStyle name="Excel Built-in Normal 21" xfId="18"/>
    <cellStyle name="Excel Built-in Normal 22" xfId="19"/>
    <cellStyle name="Excel Built-in Normal 23" xfId="20"/>
    <cellStyle name="Excel Built-in Normal 24" xfId="21"/>
    <cellStyle name="Excel Built-in Normal 3" xfId="22"/>
    <cellStyle name="Excel Built-in Normal 4" xfId="23"/>
    <cellStyle name="Excel Built-in Normal 5" xfId="24"/>
    <cellStyle name="Excel Built-in Normal 6" xfId="25"/>
    <cellStyle name="Excel Built-in Normal 7" xfId="26"/>
    <cellStyle name="Excel Built-in Normal 8" xfId="27"/>
    <cellStyle name="Excel Built-in Normal 9" xfId="28"/>
    <cellStyle name="Hyperlink" xfId="1" builtinId="8"/>
    <cellStyle name="Normal" xfId="0" builtinId="0"/>
    <cellStyle name="Normal 10" xfId="29"/>
    <cellStyle name="Normal 10 2" xfId="30"/>
    <cellStyle name="Normal 11" xfId="31"/>
    <cellStyle name="Normal 11 5 2" xfId="32"/>
    <cellStyle name="Normal 12" xfId="33"/>
    <cellStyle name="Normal 13" xfId="34"/>
    <cellStyle name="Normal 14" xfId="35"/>
    <cellStyle name="Normal 15" xfId="36"/>
    <cellStyle name="Normal 16" xfId="37"/>
    <cellStyle name="Normal 17" xfId="38"/>
    <cellStyle name="Normal 18" xfId="39"/>
    <cellStyle name="Normal 19" xfId="40"/>
    <cellStyle name="Normal 2" xfId="41"/>
    <cellStyle name="Normal 2 10" xfId="42"/>
    <cellStyle name="Normal 2 11" xfId="43"/>
    <cellStyle name="Normal 2 12" xfId="44"/>
    <cellStyle name="Normal 2 13" xfId="45"/>
    <cellStyle name="Normal 2 14" xfId="46"/>
    <cellStyle name="Normal 2 15" xfId="47"/>
    <cellStyle name="Normal 2 16" xfId="48"/>
    <cellStyle name="Normal 2 17" xfId="49"/>
    <cellStyle name="Normal 2 18" xfId="50"/>
    <cellStyle name="Normal 2 19" xfId="51"/>
    <cellStyle name="Normal 2 2" xfId="52"/>
    <cellStyle name="Normal 2 20" xfId="53"/>
    <cellStyle name="Normal 2 21" xfId="54"/>
    <cellStyle name="Normal 2 22" xfId="55"/>
    <cellStyle name="Normal 2 23" xfId="56"/>
    <cellStyle name="Normal 2 24" xfId="57"/>
    <cellStyle name="Normal 2 3" xfId="58"/>
    <cellStyle name="Normal 2 3 2" xfId="59"/>
    <cellStyle name="Normal 2 4" xfId="60"/>
    <cellStyle name="Normal 2 5" xfId="61"/>
    <cellStyle name="Normal 2 6" xfId="62"/>
    <cellStyle name="Normal 2 7" xfId="63"/>
    <cellStyle name="Normal 2 8" xfId="64"/>
    <cellStyle name="Normal 2 9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 10" xfId="77"/>
    <cellStyle name="Normal 3 11" xfId="78"/>
    <cellStyle name="Normal 3 12" xfId="79"/>
    <cellStyle name="Normal 3 13" xfId="80"/>
    <cellStyle name="Normal 3 14" xfId="81"/>
    <cellStyle name="Normal 3 15" xfId="82"/>
    <cellStyle name="Normal 3 16" xfId="83"/>
    <cellStyle name="Normal 3 17" xfId="84"/>
    <cellStyle name="Normal 3 18" xfId="85"/>
    <cellStyle name="Normal 3 19" xfId="86"/>
    <cellStyle name="Normal 3 2" xfId="87"/>
    <cellStyle name="Normal 3 20" xfId="88"/>
    <cellStyle name="Normal 3 21" xfId="89"/>
    <cellStyle name="Normal 3 22" xfId="90"/>
    <cellStyle name="Normal 3 23" xfId="91"/>
    <cellStyle name="Normal 3 24" xfId="92"/>
    <cellStyle name="Normal 3 3" xfId="93"/>
    <cellStyle name="Normal 3 4" xfId="94"/>
    <cellStyle name="Normal 3 5" xfId="95"/>
    <cellStyle name="Normal 3 6" xfId="96"/>
    <cellStyle name="Normal 3 7" xfId="97"/>
    <cellStyle name="Normal 3 8" xfId="98"/>
    <cellStyle name="Normal 3 9" xfId="99"/>
    <cellStyle name="Normal 30" xfId="100"/>
    <cellStyle name="Normal 31" xfId="101"/>
    <cellStyle name="Normal 4" xfId="102"/>
    <cellStyle name="Normal 5" xfId="103"/>
    <cellStyle name="Normal 6" xfId="104"/>
    <cellStyle name="Normal 6 2" xfId="105"/>
    <cellStyle name="Normal 7" xfId="106"/>
    <cellStyle name="Normal 8" xfId="107"/>
    <cellStyle name="Normal 9" xfId="108"/>
    <cellStyle name="TableStyleLight1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REP1C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95:S644"/>
  <sheetViews>
    <sheetView view="pageBreakPreview" topLeftCell="B597" zoomScale="85" zoomScaleSheetLayoutView="85" workbookViewId="0">
      <selection activeCell="D604" sqref="D604"/>
    </sheetView>
  </sheetViews>
  <sheetFormatPr defaultColWidth="8.90625" defaultRowHeight="18"/>
  <cols>
    <col min="1" max="1" width="8.90625" style="9"/>
    <col min="2" max="2" width="6.453125" style="23" customWidth="1"/>
    <col min="3" max="3" width="33.453125" style="11" customWidth="1"/>
    <col min="4" max="4" width="11.453125" style="11" customWidth="1"/>
    <col min="5" max="5" width="14.453125" style="11" customWidth="1"/>
    <col min="6" max="6" width="8.6328125" style="11" customWidth="1"/>
    <col min="7" max="8" width="8.36328125" style="11" customWidth="1"/>
    <col min="9" max="9" width="8.1796875" style="11" customWidth="1"/>
    <col min="10" max="10" width="9.7265625" style="11" customWidth="1"/>
    <col min="11" max="11" width="10.90625" style="11" customWidth="1"/>
    <col min="12" max="12" width="12.7265625" style="11" customWidth="1"/>
    <col min="13" max="13" width="11.6328125" style="27" customWidth="1"/>
    <col min="14" max="16" width="8.90625" style="27"/>
    <col min="17" max="16384" width="8.90625" style="9"/>
  </cols>
  <sheetData>
    <row r="595" spans="2:19" s="2" customFormat="1" ht="28.2" customHeight="1" thickBot="1">
      <c r="B595" s="114" t="s">
        <v>80</v>
      </c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114"/>
      <c r="N595" s="32"/>
      <c r="O595" s="32"/>
      <c r="P595" s="32"/>
      <c r="Q595" s="1"/>
      <c r="R595" s="1"/>
      <c r="S595" s="1"/>
    </row>
    <row r="596" spans="2:19" s="2" customFormat="1" ht="24" customHeight="1" thickBot="1">
      <c r="B596" s="115" t="s">
        <v>79</v>
      </c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7"/>
      <c r="N596" s="32"/>
      <c r="O596" s="32"/>
      <c r="P596" s="32"/>
      <c r="Q596" s="1"/>
      <c r="R596" s="1"/>
      <c r="S596" s="1"/>
    </row>
    <row r="597" spans="2:19" s="2" customFormat="1" ht="24" customHeight="1" thickBot="1">
      <c r="B597" s="118" t="s">
        <v>63</v>
      </c>
      <c r="C597" s="119"/>
      <c r="D597" s="119"/>
      <c r="E597" s="119"/>
      <c r="F597" s="119"/>
      <c r="G597" s="119"/>
      <c r="H597" s="119"/>
      <c r="I597" s="119"/>
      <c r="J597" s="119"/>
      <c r="K597" s="119"/>
      <c r="L597" s="119"/>
      <c r="M597" s="120"/>
      <c r="N597" s="32"/>
      <c r="O597" s="32"/>
      <c r="P597" s="32"/>
      <c r="Q597" s="1"/>
      <c r="R597" s="1"/>
      <c r="S597" s="1"/>
    </row>
    <row r="598" spans="2:19" s="2" customFormat="1" ht="19.5" customHeight="1" thickBot="1">
      <c r="B598" s="3" t="s">
        <v>0</v>
      </c>
      <c r="C598" s="98" t="s">
        <v>1</v>
      </c>
      <c r="D598" s="121" t="s">
        <v>2</v>
      </c>
      <c r="E598" s="122"/>
      <c r="F598" s="123" t="s">
        <v>3</v>
      </c>
      <c r="G598" s="124"/>
      <c r="H598" s="124"/>
      <c r="I598" s="124"/>
      <c r="J598" s="124"/>
      <c r="K598" s="124"/>
      <c r="L598" s="124"/>
      <c r="M598" s="125"/>
      <c r="N598" s="32"/>
      <c r="O598" s="32"/>
      <c r="P598" s="32"/>
      <c r="Q598" s="1"/>
      <c r="R598" s="1"/>
      <c r="S598" s="1"/>
    </row>
    <row r="599" spans="2:19" s="2" customFormat="1" ht="16.2" thickBot="1">
      <c r="B599" s="4"/>
      <c r="C599" s="99"/>
      <c r="D599" s="126" t="s">
        <v>4</v>
      </c>
      <c r="E599" s="127"/>
      <c r="F599" s="126" t="s">
        <v>5</v>
      </c>
      <c r="G599" s="126"/>
      <c r="H599" s="126" t="s">
        <v>6</v>
      </c>
      <c r="I599" s="126"/>
      <c r="J599" s="126" t="s">
        <v>7</v>
      </c>
      <c r="K599" s="128"/>
      <c r="L599" s="126" t="s">
        <v>8</v>
      </c>
      <c r="M599" s="128"/>
      <c r="N599" s="32"/>
      <c r="O599" s="32"/>
      <c r="P599" s="32"/>
      <c r="Q599" s="1"/>
      <c r="R599" s="1"/>
      <c r="S599" s="1"/>
    </row>
    <row r="600" spans="2:19" s="2" customFormat="1" ht="16.2" thickBot="1">
      <c r="B600" s="3"/>
      <c r="C600" s="98"/>
      <c r="D600" s="5" t="s">
        <v>9</v>
      </c>
      <c r="E600" s="5" t="s">
        <v>10</v>
      </c>
      <c r="F600" s="5" t="s">
        <v>9</v>
      </c>
      <c r="G600" s="5" t="s">
        <v>10</v>
      </c>
      <c r="H600" s="5" t="s">
        <v>9</v>
      </c>
      <c r="I600" s="5" t="s">
        <v>10</v>
      </c>
      <c r="J600" s="5" t="s">
        <v>9</v>
      </c>
      <c r="K600" s="6" t="s">
        <v>10</v>
      </c>
      <c r="L600" s="5" t="s">
        <v>9</v>
      </c>
      <c r="M600" s="6" t="s">
        <v>10</v>
      </c>
      <c r="N600" s="32"/>
      <c r="O600" s="32"/>
      <c r="P600" s="32"/>
      <c r="Q600" s="1"/>
      <c r="R600" s="1"/>
      <c r="S600" s="1"/>
    </row>
    <row r="601" spans="2:19">
      <c r="B601" s="7" t="s">
        <v>11</v>
      </c>
      <c r="C601" s="129" t="s">
        <v>12</v>
      </c>
      <c r="D601" s="130"/>
      <c r="E601" s="130"/>
      <c r="F601" s="130"/>
      <c r="G601" s="130"/>
      <c r="H601" s="130"/>
      <c r="I601" s="130"/>
      <c r="J601" s="130"/>
      <c r="K601" s="130"/>
      <c r="L601" s="130"/>
      <c r="M601" s="131"/>
      <c r="N601" s="11"/>
      <c r="O601" s="11"/>
      <c r="P601" s="11"/>
      <c r="Q601" s="8"/>
      <c r="R601" s="8"/>
      <c r="S601" s="8"/>
    </row>
    <row r="602" spans="2:19" s="29" customFormat="1" ht="32.4" customHeight="1">
      <c r="B602" s="48">
        <v>1</v>
      </c>
      <c r="C602" s="49" t="s">
        <v>69</v>
      </c>
      <c r="D602" s="10">
        <f>F602+H602+J602+L602+'WS2'!C9+'WS2'!E9+'WS2'!G9+'WS2'!I9</f>
        <v>389217</v>
      </c>
      <c r="E602" s="10">
        <f>G602+I602+K602+M602+'WS2'!D9+'WS2'!F9+'WS2'!H9+'WS2'!J9</f>
        <v>994802.37509310001</v>
      </c>
      <c r="F602" s="10">
        <v>1178</v>
      </c>
      <c r="G602" s="10">
        <v>427.7561192</v>
      </c>
      <c r="H602" s="10">
        <v>851</v>
      </c>
      <c r="I602" s="10">
        <v>2764.5367312000003</v>
      </c>
      <c r="J602" s="10">
        <v>16933</v>
      </c>
      <c r="K602" s="10">
        <v>40448.914915699999</v>
      </c>
      <c r="L602" s="10">
        <v>67069</v>
      </c>
      <c r="M602" s="100">
        <v>212475.46</v>
      </c>
      <c r="N602" s="39"/>
      <c r="O602" s="39"/>
      <c r="P602" s="39"/>
    </row>
    <row r="603" spans="2:19" s="29" customFormat="1" ht="32.4" customHeight="1">
      <c r="B603" s="48">
        <v>2</v>
      </c>
      <c r="C603" s="49" t="s">
        <v>14</v>
      </c>
      <c r="D603" s="10">
        <f>F603+H603+J603+L603+'WS2'!C10+'WS2'!E10+'WS2'!G10+'WS2'!I10</f>
        <v>172112</v>
      </c>
      <c r="E603" s="10">
        <f>G603+I603+K603+M603+'WS2'!D10+'WS2'!F10+'WS2'!H10+'WS2'!J10</f>
        <v>508218.82840000006</v>
      </c>
      <c r="F603" s="10">
        <v>346</v>
      </c>
      <c r="G603" s="10">
        <v>187.60015999999999</v>
      </c>
      <c r="H603" s="10">
        <v>184</v>
      </c>
      <c r="I603" s="10">
        <v>22.087669999999999</v>
      </c>
      <c r="J603" s="10">
        <v>6188</v>
      </c>
      <c r="K603" s="10">
        <v>15528.091310000002</v>
      </c>
      <c r="L603" s="10">
        <v>24701</v>
      </c>
      <c r="M603" s="100">
        <v>64141.783380000001</v>
      </c>
      <c r="N603" s="101"/>
      <c r="O603" s="101"/>
      <c r="P603" s="101"/>
      <c r="Q603" s="31"/>
      <c r="R603" s="31"/>
      <c r="S603" s="31"/>
    </row>
    <row r="604" spans="2:19" s="30" customFormat="1" ht="32.4" customHeight="1">
      <c r="B604" s="48">
        <v>3</v>
      </c>
      <c r="C604" s="49" t="s">
        <v>77</v>
      </c>
      <c r="D604" s="10">
        <f>F604+H604+J604+L604+'WS2'!C11+'WS2'!E11+'WS2'!G11+'WS2'!I11</f>
        <v>53087</v>
      </c>
      <c r="E604" s="10">
        <f>G604+I604+K604+M604+'WS2'!D11+'WS2'!F11+'WS2'!H11+'WS2'!J11</f>
        <v>111081</v>
      </c>
      <c r="F604" s="10">
        <v>1544</v>
      </c>
      <c r="G604" s="10">
        <v>533</v>
      </c>
      <c r="H604" s="10">
        <v>2155</v>
      </c>
      <c r="I604" s="10">
        <v>435</v>
      </c>
      <c r="J604" s="10">
        <v>4691</v>
      </c>
      <c r="K604" s="10">
        <v>9418</v>
      </c>
      <c r="L604" s="10">
        <v>13094</v>
      </c>
      <c r="M604" s="100">
        <v>23940</v>
      </c>
      <c r="N604" s="11"/>
      <c r="O604" s="11"/>
      <c r="P604" s="11"/>
    </row>
    <row r="605" spans="2:19" s="30" customFormat="1" ht="32.4" customHeight="1">
      <c r="B605" s="48">
        <v>4</v>
      </c>
      <c r="C605" s="102" t="s">
        <v>70</v>
      </c>
      <c r="D605" s="10">
        <f>F605+H605+J605+L605+'WS2'!C12+'WS2'!E12+'WS2'!G12+'WS2'!I12</f>
        <v>28976</v>
      </c>
      <c r="E605" s="10">
        <f>G605+I605+K605+M605+'WS2'!D12+'WS2'!F12+'WS2'!H12+'WS2'!J12</f>
        <v>59949.659317566846</v>
      </c>
      <c r="F605" s="10">
        <v>0</v>
      </c>
      <c r="G605" s="10">
        <v>0</v>
      </c>
      <c r="H605" s="10">
        <v>208</v>
      </c>
      <c r="I605" s="10">
        <v>224.40399450000001</v>
      </c>
      <c r="J605" s="10">
        <v>3994</v>
      </c>
      <c r="K605" s="10">
        <v>10054.229168599999</v>
      </c>
      <c r="L605" s="10">
        <v>5320</v>
      </c>
      <c r="M605" s="100">
        <v>2168.4134053000007</v>
      </c>
      <c r="N605" s="11"/>
      <c r="O605" s="11"/>
      <c r="P605" s="11"/>
    </row>
    <row r="606" spans="2:19" s="30" customFormat="1" ht="32.4" customHeight="1">
      <c r="B606" s="48">
        <v>5</v>
      </c>
      <c r="C606" s="49" t="s">
        <v>17</v>
      </c>
      <c r="D606" s="10">
        <f>F606+H606+J606+L606+'WS2'!C13+'WS2'!E13+'WS2'!G13+'WS2'!I13</f>
        <v>42297</v>
      </c>
      <c r="E606" s="10">
        <f>G606+I606+K606+M606+'WS2'!D13+'WS2'!F13+'WS2'!H13+'WS2'!J13</f>
        <v>127738.34187310001</v>
      </c>
      <c r="F606" s="10">
        <v>119</v>
      </c>
      <c r="G606" s="10">
        <v>55.424149299999996</v>
      </c>
      <c r="H606" s="10">
        <v>60</v>
      </c>
      <c r="I606" s="10">
        <v>5.1526483999999995</v>
      </c>
      <c r="J606" s="10">
        <v>3462</v>
      </c>
      <c r="K606" s="10">
        <v>10983.846103600003</v>
      </c>
      <c r="L606" s="10">
        <v>0</v>
      </c>
      <c r="M606" s="100">
        <v>0</v>
      </c>
      <c r="N606" s="11"/>
      <c r="O606" s="11"/>
      <c r="P606" s="11"/>
    </row>
    <row r="607" spans="2:19" s="30" customFormat="1" ht="32.4" customHeight="1">
      <c r="B607" s="48">
        <v>6</v>
      </c>
      <c r="C607" s="49" t="s">
        <v>18</v>
      </c>
      <c r="D607" s="10">
        <f>F607+H607+J607+L607+'WS2'!C14+'WS2'!E14+'WS2'!G14+'WS2'!I14</f>
        <v>6690</v>
      </c>
      <c r="E607" s="10">
        <f>G607+I607+K607+M607+'WS2'!D14+'WS2'!F14+'WS2'!H14+'WS2'!J14</f>
        <v>11819.569519799998</v>
      </c>
      <c r="F607" s="10">
        <v>3741</v>
      </c>
      <c r="G607" s="10">
        <v>6377.84</v>
      </c>
      <c r="H607" s="10">
        <v>0</v>
      </c>
      <c r="I607" s="10">
        <v>0</v>
      </c>
      <c r="J607" s="10">
        <v>903</v>
      </c>
      <c r="K607" s="10">
        <v>2086.5500000000002</v>
      </c>
      <c r="L607" s="10">
        <v>1604</v>
      </c>
      <c r="M607" s="100">
        <v>1954.16</v>
      </c>
      <c r="N607" s="11"/>
      <c r="O607" s="11"/>
      <c r="P607" s="11"/>
    </row>
    <row r="608" spans="2:19" s="30" customFormat="1" ht="32.4" customHeight="1">
      <c r="B608" s="48">
        <v>7</v>
      </c>
      <c r="C608" s="49" t="s">
        <v>71</v>
      </c>
      <c r="D608" s="10">
        <f>F608+H608+J608+L608+'WS2'!C15+'WS2'!E15+'WS2'!G15+'WS2'!I15</f>
        <v>99163</v>
      </c>
      <c r="E608" s="10">
        <f>G608+I608+K608+M608+'WS2'!D15+'WS2'!F15+'WS2'!H15+'WS2'!J15</f>
        <v>261178.49473399998</v>
      </c>
      <c r="F608" s="10">
        <v>160</v>
      </c>
      <c r="G608" s="10">
        <v>59.0265956</v>
      </c>
      <c r="H608" s="10">
        <v>4836</v>
      </c>
      <c r="I608" s="10">
        <v>377.34409319999986</v>
      </c>
      <c r="J608" s="10">
        <v>11728</v>
      </c>
      <c r="K608" s="10">
        <v>23938.1524054</v>
      </c>
      <c r="L608" s="10">
        <v>19005</v>
      </c>
      <c r="M608" s="100">
        <v>7930.2073880999997</v>
      </c>
      <c r="N608" s="11"/>
      <c r="O608" s="11"/>
      <c r="P608" s="11"/>
    </row>
    <row r="609" spans="2:16" s="29" customFormat="1" ht="32.4" customHeight="1">
      <c r="B609" s="48">
        <v>8</v>
      </c>
      <c r="C609" s="49" t="s">
        <v>72</v>
      </c>
      <c r="D609" s="10">
        <f>F609+H609+J609+L609+'WS2'!C16+'WS2'!E16+'WS2'!G16+'WS2'!I16</f>
        <v>21494</v>
      </c>
      <c r="E609" s="10">
        <f>G609+I609+K609+M609+'WS2'!D16+'WS2'!F16+'WS2'!H16+'WS2'!J16</f>
        <v>63470.602920799996</v>
      </c>
      <c r="F609" s="10">
        <v>9232</v>
      </c>
      <c r="G609" s="10">
        <v>28087.510240399999</v>
      </c>
      <c r="H609" s="10">
        <v>173</v>
      </c>
      <c r="I609" s="10">
        <v>459.97674899999993</v>
      </c>
      <c r="J609" s="10">
        <v>15</v>
      </c>
      <c r="K609" s="10">
        <v>2232.0492202</v>
      </c>
      <c r="L609" s="10">
        <v>943</v>
      </c>
      <c r="M609" s="100">
        <v>1586.5106660000004</v>
      </c>
      <c r="N609" s="39"/>
      <c r="O609" s="39"/>
      <c r="P609" s="39"/>
    </row>
    <row r="610" spans="2:16" s="30" customFormat="1" ht="32.4" customHeight="1">
      <c r="B610" s="48">
        <v>9</v>
      </c>
      <c r="C610" s="49" t="s">
        <v>73</v>
      </c>
      <c r="D610" s="10">
        <f>F610+H610+J610+L610+'WS2'!C17+'WS2'!E17+'WS2'!G17+'WS2'!I17</f>
        <v>6849</v>
      </c>
      <c r="E610" s="10">
        <f>G610+I610+K610+M610+'WS2'!D17+'WS2'!F17+'WS2'!H17+'WS2'!J17</f>
        <v>65744.455270734921</v>
      </c>
      <c r="F610" s="49">
        <v>347</v>
      </c>
      <c r="G610" s="49">
        <v>1262.8417931034483</v>
      </c>
      <c r="H610" s="49">
        <v>616</v>
      </c>
      <c r="I610" s="49">
        <v>1454.795958975862</v>
      </c>
      <c r="J610" s="49">
        <v>2117</v>
      </c>
      <c r="K610" s="49">
        <v>10013.595958400003</v>
      </c>
      <c r="L610" s="10">
        <v>510</v>
      </c>
      <c r="M610" s="100">
        <v>228.3770356</v>
      </c>
      <c r="N610" s="11"/>
      <c r="O610" s="11"/>
      <c r="P610" s="11"/>
    </row>
    <row r="611" spans="2:16" s="30" customFormat="1" ht="32.4" customHeight="1">
      <c r="B611" s="48">
        <v>10</v>
      </c>
      <c r="C611" s="49" t="s">
        <v>74</v>
      </c>
      <c r="D611" s="10">
        <f>F611+H611+J611+L611+'WS2'!C18+'WS2'!E18+'WS2'!G18+'WS2'!I18</f>
        <v>20896</v>
      </c>
      <c r="E611" s="10">
        <f>G611+I611+K611+M611+'WS2'!D18+'WS2'!F18+'WS2'!H18+'WS2'!J18</f>
        <v>96150.422999999995</v>
      </c>
      <c r="F611" s="49">
        <v>981</v>
      </c>
      <c r="G611" s="49">
        <v>363.3</v>
      </c>
      <c r="H611" s="49">
        <v>2302</v>
      </c>
      <c r="I611" s="49">
        <v>2094.375</v>
      </c>
      <c r="J611" s="49">
        <v>6725</v>
      </c>
      <c r="K611" s="49">
        <v>17430.375</v>
      </c>
      <c r="L611" s="10">
        <v>4105</v>
      </c>
      <c r="M611" s="100">
        <v>9855.375</v>
      </c>
      <c r="N611" s="11"/>
      <c r="O611" s="11"/>
      <c r="P611" s="11"/>
    </row>
    <row r="612" spans="2:16" s="30" customFormat="1" ht="32.4" customHeight="1">
      <c r="B612" s="48">
        <v>11</v>
      </c>
      <c r="C612" s="49" t="s">
        <v>75</v>
      </c>
      <c r="D612" s="10">
        <f>F612+H612+J612+L612+'WS2'!C19+'WS2'!E19+'WS2'!G19+'WS2'!I19</f>
        <v>207932</v>
      </c>
      <c r="E612" s="10">
        <f>G612+I612+K612+M612+'WS2'!D19+'WS2'!F19+'WS2'!H19+'WS2'!J19</f>
        <v>736787.78081639996</v>
      </c>
      <c r="F612" s="10">
        <v>1259</v>
      </c>
      <c r="G612" s="10">
        <v>808.20896310000001</v>
      </c>
      <c r="H612" s="10">
        <v>449</v>
      </c>
      <c r="I612" s="10">
        <v>58.844837300000009</v>
      </c>
      <c r="J612" s="10">
        <v>58753</v>
      </c>
      <c r="K612" s="10">
        <v>183630.81745720003</v>
      </c>
      <c r="L612" s="10">
        <v>132342</v>
      </c>
      <c r="M612" s="100">
        <v>508474.80847400002</v>
      </c>
      <c r="N612" s="11"/>
      <c r="O612" s="11"/>
      <c r="P612" s="11"/>
    </row>
    <row r="613" spans="2:16" s="30" customFormat="1" ht="32.4" customHeight="1" thickBot="1">
      <c r="B613" s="48">
        <v>12</v>
      </c>
      <c r="C613" s="49" t="s">
        <v>76</v>
      </c>
      <c r="D613" s="10">
        <f>F613+H613+J613+L613+'WS2'!C20+'WS2'!E20+'WS2'!G20+'WS2'!I20</f>
        <v>115711</v>
      </c>
      <c r="E613" s="10">
        <f>G613+I613+K613+M613+'WS2'!D20+'WS2'!F20+'WS2'!H20+'WS2'!J20</f>
        <v>489807.01975040004</v>
      </c>
      <c r="F613" s="49">
        <v>42</v>
      </c>
      <c r="G613" s="49">
        <v>59.82</v>
      </c>
      <c r="H613" s="49">
        <v>105</v>
      </c>
      <c r="I613" s="49">
        <v>24.007694000000001</v>
      </c>
      <c r="J613" s="49">
        <v>292</v>
      </c>
      <c r="K613" s="49">
        <v>947.25580830000001</v>
      </c>
      <c r="L613" s="10">
        <v>5061</v>
      </c>
      <c r="M613" s="100">
        <v>1858.8685886000001</v>
      </c>
      <c r="N613" s="11"/>
      <c r="O613" s="11"/>
      <c r="P613" s="11"/>
    </row>
    <row r="614" spans="2:16" s="8" customFormat="1" ht="32.4" customHeight="1" thickBot="1">
      <c r="B614" s="4"/>
      <c r="C614" s="12" t="s">
        <v>25</v>
      </c>
      <c r="D614" s="12">
        <f t="shared" ref="D614:M614" si="0">SUM(D602:D613)</f>
        <v>1164424</v>
      </c>
      <c r="E614" s="12">
        <f t="shared" si="0"/>
        <v>3526748.5506959017</v>
      </c>
      <c r="F614" s="12">
        <f t="shared" si="0"/>
        <v>18949</v>
      </c>
      <c r="G614" s="12">
        <f t="shared" si="0"/>
        <v>38222.328020703448</v>
      </c>
      <c r="H614" s="12">
        <f t="shared" si="0"/>
        <v>11939</v>
      </c>
      <c r="I614" s="12">
        <f t="shared" si="0"/>
        <v>7920.5253765758625</v>
      </c>
      <c r="J614" s="12">
        <f t="shared" si="0"/>
        <v>115801</v>
      </c>
      <c r="K614" s="13">
        <f t="shared" si="0"/>
        <v>326711.87734740006</v>
      </c>
      <c r="L614" s="13">
        <f t="shared" si="0"/>
        <v>273754</v>
      </c>
      <c r="M614" s="14">
        <f t="shared" si="0"/>
        <v>834613.96393760003</v>
      </c>
      <c r="N614" s="11"/>
      <c r="O614" s="11"/>
      <c r="P614" s="11"/>
    </row>
    <row r="615" spans="2:16" s="8" customFormat="1" ht="32.4" customHeight="1">
      <c r="B615" s="7" t="s">
        <v>26</v>
      </c>
      <c r="C615" s="111" t="s">
        <v>27</v>
      </c>
      <c r="D615" s="112"/>
      <c r="E615" s="112"/>
      <c r="F615" s="112"/>
      <c r="G615" s="112"/>
      <c r="H615" s="112"/>
      <c r="I615" s="112"/>
      <c r="J615" s="112"/>
      <c r="K615" s="112"/>
      <c r="L615" s="112"/>
      <c r="M615" s="113"/>
      <c r="N615" s="11"/>
      <c r="O615" s="11"/>
      <c r="P615" s="11"/>
    </row>
    <row r="616" spans="2:16" s="30" customFormat="1" ht="32.4" customHeight="1">
      <c r="B616" s="48">
        <v>13</v>
      </c>
      <c r="C616" s="49" t="s">
        <v>65</v>
      </c>
      <c r="D616" s="10">
        <f>F616+H616+J616+L616+'WS2'!C23+'WS2'!E23+'WS2'!G23+'WS2'!I23</f>
        <v>16232</v>
      </c>
      <c r="E616" s="10">
        <f>G616+I616+K616+M616+'WS2'!D23+'WS2'!F23+'WS2'!H23+'WS2'!J23</f>
        <v>73330.842182000008</v>
      </c>
      <c r="F616" s="10">
        <v>0</v>
      </c>
      <c r="G616" s="10">
        <v>0</v>
      </c>
      <c r="H616" s="10">
        <v>1</v>
      </c>
      <c r="I616" s="10">
        <v>0.05</v>
      </c>
      <c r="J616" s="10">
        <v>271</v>
      </c>
      <c r="K616" s="10">
        <v>1022.6753989000001</v>
      </c>
      <c r="L616" s="10">
        <v>404</v>
      </c>
      <c r="M616" s="100">
        <v>155.04226730000002</v>
      </c>
      <c r="N616" s="11"/>
      <c r="O616" s="11"/>
      <c r="P616" s="11"/>
    </row>
    <row r="617" spans="2:16" s="29" customFormat="1" ht="32.4" customHeight="1">
      <c r="B617" s="50">
        <v>14</v>
      </c>
      <c r="C617" s="49" t="s">
        <v>66</v>
      </c>
      <c r="D617" s="10">
        <f>F617+H617+J617+L617+'WS2'!C24+'WS2'!E24+'WS2'!G24+'WS2'!I24</f>
        <v>977</v>
      </c>
      <c r="E617" s="10">
        <f>G617+I617+K617+M617+'WS2'!D24+'WS2'!F24+'WS2'!H24+'WS2'!J24</f>
        <v>3916.8771854000001</v>
      </c>
      <c r="F617" s="49">
        <v>0</v>
      </c>
      <c r="G617" s="49">
        <v>0</v>
      </c>
      <c r="H617" s="49">
        <v>207</v>
      </c>
      <c r="I617" s="49">
        <v>22.884642500000005</v>
      </c>
      <c r="J617" s="49">
        <v>27</v>
      </c>
      <c r="K617" s="49">
        <v>83.479222000000007</v>
      </c>
      <c r="L617" s="10">
        <v>632</v>
      </c>
      <c r="M617" s="100">
        <v>3435.3755693000003</v>
      </c>
      <c r="N617" s="39"/>
      <c r="O617" s="39"/>
      <c r="P617" s="39"/>
    </row>
    <row r="618" spans="2:16" s="30" customFormat="1" ht="32.4" customHeight="1">
      <c r="B618" s="48">
        <v>15</v>
      </c>
      <c r="C618" s="49" t="s">
        <v>67</v>
      </c>
      <c r="D618" s="10">
        <f>F618+H618+J618+L618+'WS2'!C25+'WS2'!E25+'WS2'!G25+'WS2'!I25</f>
        <v>306458</v>
      </c>
      <c r="E618" s="10">
        <f>G618+I618+K618+M618+'WS2'!D25+'WS2'!F25+'WS2'!H25+'WS2'!J25</f>
        <v>146223.22425999999</v>
      </c>
      <c r="F618" s="10">
        <v>0</v>
      </c>
      <c r="G618" s="10">
        <v>0</v>
      </c>
      <c r="H618" s="10">
        <v>0</v>
      </c>
      <c r="I618" s="10">
        <v>0</v>
      </c>
      <c r="J618" s="10">
        <v>259</v>
      </c>
      <c r="K618" s="10">
        <v>982.63984990000006</v>
      </c>
      <c r="L618" s="10">
        <v>253401</v>
      </c>
      <c r="M618" s="100">
        <v>47705.995421600004</v>
      </c>
      <c r="N618" s="11"/>
      <c r="O618" s="11"/>
      <c r="P618" s="11"/>
    </row>
    <row r="619" spans="2:16" s="30" customFormat="1" ht="32.4" customHeight="1">
      <c r="B619" s="50">
        <v>16</v>
      </c>
      <c r="C619" s="49" t="s">
        <v>68</v>
      </c>
      <c r="D619" s="10">
        <f>F619+H619+J619+L619+'WS2'!C26+'WS2'!E26+'WS2'!G26+'WS2'!I26</f>
        <v>89921</v>
      </c>
      <c r="E619" s="10">
        <f>G619+I619+K619+M619+'WS2'!D26+'WS2'!F26+'WS2'!H26+'WS2'!J26</f>
        <v>612786.76258149871</v>
      </c>
      <c r="F619" s="10">
        <v>0</v>
      </c>
      <c r="G619" s="10">
        <v>0</v>
      </c>
      <c r="H619" s="10">
        <v>0</v>
      </c>
      <c r="I619" s="10">
        <v>0</v>
      </c>
      <c r="J619" s="10">
        <v>7033</v>
      </c>
      <c r="K619" s="10">
        <v>12237.434581500003</v>
      </c>
      <c r="L619" s="10">
        <v>71112</v>
      </c>
      <c r="M619" s="100">
        <v>578471.21282709867</v>
      </c>
      <c r="N619" s="11"/>
      <c r="O619" s="11"/>
      <c r="P619" s="11"/>
    </row>
    <row r="620" spans="2:16" s="30" customFormat="1" ht="32.4" customHeight="1">
      <c r="B620" s="48">
        <v>17</v>
      </c>
      <c r="C620" s="49" t="s">
        <v>32</v>
      </c>
      <c r="D620" s="10">
        <f>F620+H620+J620+L620+'WS2'!C27+'WS2'!E27+'WS2'!G27+'WS2'!I27</f>
        <v>4683</v>
      </c>
      <c r="E620" s="10">
        <f>G620+I620+K620+M620+'WS2'!D27+'WS2'!F27+'WS2'!H27+'WS2'!J27</f>
        <v>46713.432907399998</v>
      </c>
      <c r="F620" s="10">
        <v>0</v>
      </c>
      <c r="G620" s="10">
        <v>0</v>
      </c>
      <c r="H620" s="10">
        <v>0</v>
      </c>
      <c r="I620" s="10">
        <v>0</v>
      </c>
      <c r="J620" s="10">
        <v>4</v>
      </c>
      <c r="K620" s="10">
        <v>4.5029074000000007</v>
      </c>
      <c r="L620" s="10">
        <v>0</v>
      </c>
      <c r="M620" s="100">
        <v>0</v>
      </c>
      <c r="N620" s="11"/>
      <c r="O620" s="11"/>
      <c r="P620" s="11"/>
    </row>
    <row r="621" spans="2:16" s="30" customFormat="1" ht="32.4" customHeight="1">
      <c r="B621" s="50">
        <v>18</v>
      </c>
      <c r="C621" s="49" t="s">
        <v>33</v>
      </c>
      <c r="D621" s="10">
        <f>F621+H621+J621+L621+'WS2'!C28+'WS2'!E28+'WS2'!G28+'WS2'!I28</f>
        <v>49133</v>
      </c>
      <c r="E621" s="10">
        <f>G621+I621+K621+M621+'WS2'!D28+'WS2'!F28+'WS2'!H28+'WS2'!J28</f>
        <v>9996.219219599996</v>
      </c>
      <c r="F621" s="10">
        <v>0</v>
      </c>
      <c r="G621" s="10">
        <v>0</v>
      </c>
      <c r="H621" s="10">
        <v>0</v>
      </c>
      <c r="I621" s="10">
        <v>0</v>
      </c>
      <c r="J621" s="10">
        <v>35248</v>
      </c>
      <c r="K621" s="10">
        <v>7365.0935675999926</v>
      </c>
      <c r="L621" s="10">
        <v>13885</v>
      </c>
      <c r="M621" s="100">
        <v>2631.1256520000038</v>
      </c>
      <c r="N621" s="11"/>
      <c r="O621" s="11"/>
      <c r="P621" s="11"/>
    </row>
    <row r="622" spans="2:16" s="30" customFormat="1" ht="32.4" customHeight="1">
      <c r="B622" s="48">
        <v>19</v>
      </c>
      <c r="C622" s="49" t="s">
        <v>34</v>
      </c>
      <c r="D622" s="10">
        <f>F622+H622+J622+L622+'WS2'!C29+'WS2'!E29+'WS2'!G29+'WS2'!I29</f>
        <v>11658</v>
      </c>
      <c r="E622" s="10">
        <f>G622+I622+K622+M622+'WS2'!D29+'WS2'!F29+'WS2'!H29+'WS2'!J29</f>
        <v>24909.898000000001</v>
      </c>
      <c r="F622" s="10">
        <v>22</v>
      </c>
      <c r="G622" s="10">
        <v>0.97799999999999998</v>
      </c>
      <c r="H622" s="10">
        <v>0</v>
      </c>
      <c r="I622" s="10">
        <v>0</v>
      </c>
      <c r="J622" s="10">
        <v>604</v>
      </c>
      <c r="K622" s="10">
        <v>563.72</v>
      </c>
      <c r="L622" s="10">
        <v>7002</v>
      </c>
      <c r="M622" s="100">
        <v>14701</v>
      </c>
      <c r="N622" s="11"/>
      <c r="O622" s="11"/>
      <c r="P622" s="11"/>
    </row>
    <row r="623" spans="2:16" s="29" customFormat="1" ht="32.4" customHeight="1">
      <c r="B623" s="50">
        <v>20</v>
      </c>
      <c r="C623" s="49" t="s">
        <v>35</v>
      </c>
      <c r="D623" s="10">
        <f>F623+H623+J623+L623+'WS2'!C30+'WS2'!E30+'WS2'!G30+'WS2'!I30</f>
        <v>638122</v>
      </c>
      <c r="E623" s="10">
        <f>G623+I623+K623+M623+'WS2'!D30+'WS2'!F30+'WS2'!H30+'WS2'!J30</f>
        <v>143733.89038298759</v>
      </c>
      <c r="F623" s="10">
        <v>0</v>
      </c>
      <c r="G623" s="10">
        <v>0</v>
      </c>
      <c r="H623" s="10">
        <v>0</v>
      </c>
      <c r="I623" s="10">
        <v>0</v>
      </c>
      <c r="J623" s="10">
        <v>314009</v>
      </c>
      <c r="K623" s="10">
        <v>66012.984170621086</v>
      </c>
      <c r="L623" s="103">
        <v>324113</v>
      </c>
      <c r="M623" s="104">
        <v>77720.906212366506</v>
      </c>
      <c r="N623" s="39"/>
      <c r="O623" s="39"/>
      <c r="P623" s="39"/>
    </row>
    <row r="624" spans="2:16" s="30" customFormat="1" ht="32.4" customHeight="1">
      <c r="B624" s="48">
        <v>21</v>
      </c>
      <c r="C624" s="105" t="s">
        <v>36</v>
      </c>
      <c r="D624" s="10">
        <f>F624+H624+J624+L624+'WS2'!C31+'WS2'!E31+'WS2'!G31+'WS2'!I31</f>
        <v>42523</v>
      </c>
      <c r="E624" s="10">
        <f>G624+I624+K624+M624+'WS2'!D31+'WS2'!F31+'WS2'!H31+'WS2'!J31</f>
        <v>150531.29053</v>
      </c>
      <c r="F624" s="103">
        <v>0</v>
      </c>
      <c r="G624" s="103">
        <v>0</v>
      </c>
      <c r="H624" s="103">
        <v>0</v>
      </c>
      <c r="I624" s="103">
        <v>0</v>
      </c>
      <c r="J624" s="103">
        <v>685</v>
      </c>
      <c r="K624" s="103">
        <v>802.46882000000005</v>
      </c>
      <c r="L624" s="103">
        <v>7470</v>
      </c>
      <c r="M624" s="104">
        <v>1787.8924800000002</v>
      </c>
      <c r="N624" s="11"/>
      <c r="O624" s="11"/>
      <c r="P624" s="11"/>
    </row>
    <row r="625" spans="2:19" s="30" customFormat="1" ht="32.4" customHeight="1">
      <c r="B625" s="50">
        <v>22</v>
      </c>
      <c r="C625" s="49" t="s">
        <v>37</v>
      </c>
      <c r="D625" s="10">
        <f>F625+H625+J625+L625+'WS2'!C32+'WS2'!E32+'WS2'!G32+'WS2'!I32</f>
        <v>22491</v>
      </c>
      <c r="E625" s="10">
        <f>G625+I625+K625+M625+'WS2'!D32+'WS2'!F32+'WS2'!H32+'WS2'!J32</f>
        <v>11432.68</v>
      </c>
      <c r="F625" s="10">
        <v>0</v>
      </c>
      <c r="G625" s="10">
        <v>0</v>
      </c>
      <c r="H625" s="10">
        <v>0</v>
      </c>
      <c r="I625" s="10">
        <v>0</v>
      </c>
      <c r="J625" s="10">
        <v>2830</v>
      </c>
      <c r="K625" s="10">
        <v>1121</v>
      </c>
      <c r="L625" s="10">
        <v>16649</v>
      </c>
      <c r="M625" s="100">
        <v>9337</v>
      </c>
      <c r="N625" s="11"/>
      <c r="O625" s="11"/>
      <c r="P625" s="11"/>
    </row>
    <row r="626" spans="2:19" s="30" customFormat="1" ht="32.4" customHeight="1">
      <c r="B626" s="50">
        <v>23</v>
      </c>
      <c r="C626" s="49" t="s">
        <v>61</v>
      </c>
      <c r="D626" s="10">
        <f>F626+H626+J626+L626+'WS2'!C33+'WS2'!E33+'WS2'!G33+'WS2'!I33</f>
        <v>232289</v>
      </c>
      <c r="E626" s="10">
        <f>G626+I626+K626+M626+'WS2'!D33+'WS2'!F33+'WS2'!H33+'WS2'!J33</f>
        <v>40928.645913399996</v>
      </c>
      <c r="F626" s="10">
        <v>0</v>
      </c>
      <c r="G626" s="10">
        <v>0</v>
      </c>
      <c r="H626" s="10">
        <v>0</v>
      </c>
      <c r="I626" s="10">
        <v>0</v>
      </c>
      <c r="J626" s="10">
        <v>47477</v>
      </c>
      <c r="K626" s="10">
        <v>7640.7699999999995</v>
      </c>
      <c r="L626" s="10">
        <v>103715</v>
      </c>
      <c r="M626" s="100">
        <v>18468.345913399997</v>
      </c>
      <c r="N626" s="11"/>
      <c r="O626" s="11"/>
      <c r="P626" s="11"/>
    </row>
    <row r="627" spans="2:19" s="30" customFormat="1" ht="32.4" customHeight="1">
      <c r="B627" s="48">
        <v>24</v>
      </c>
      <c r="C627" s="49" t="s">
        <v>38</v>
      </c>
      <c r="D627" s="10">
        <f>F627+H627+J627+L627+'WS2'!C34+'WS2'!E34+'WS2'!G34+'WS2'!I34</f>
        <v>5834</v>
      </c>
      <c r="E627" s="10">
        <f>G627+I627+K627+M627+'WS2'!D34+'WS2'!F34+'WS2'!H34+'WS2'!J34</f>
        <v>17515.38236028497</v>
      </c>
      <c r="F627" s="10">
        <v>0</v>
      </c>
      <c r="G627" s="10">
        <v>0</v>
      </c>
      <c r="H627" s="10">
        <v>0</v>
      </c>
      <c r="I627" s="10">
        <v>0</v>
      </c>
      <c r="J627" s="10">
        <v>1</v>
      </c>
      <c r="K627" s="10">
        <v>2.5021100000000001</v>
      </c>
      <c r="L627" s="10">
        <v>4</v>
      </c>
      <c r="M627" s="100">
        <v>1.46793</v>
      </c>
      <c r="N627" s="11"/>
      <c r="O627" s="11"/>
      <c r="P627" s="11"/>
    </row>
    <row r="628" spans="2:19" s="30" customFormat="1" ht="32.4" customHeight="1">
      <c r="B628" s="50">
        <v>25</v>
      </c>
      <c r="C628" s="49" t="s">
        <v>64</v>
      </c>
      <c r="D628" s="10">
        <f>F628+H628+J628+L628+'WS2'!C35+'WS2'!E35+'WS2'!G35+'WS2'!I35</f>
        <v>3249</v>
      </c>
      <c r="E628" s="10">
        <f>G628+I628+K628+M628+'WS2'!D35+'WS2'!F35+'WS2'!H35+'WS2'!J35</f>
        <v>15545.082140399998</v>
      </c>
      <c r="F628" s="10">
        <v>0</v>
      </c>
      <c r="G628" s="10">
        <v>0</v>
      </c>
      <c r="H628" s="10">
        <v>34</v>
      </c>
      <c r="I628" s="10">
        <v>2.4390748000000011</v>
      </c>
      <c r="J628" s="10">
        <v>114</v>
      </c>
      <c r="K628" s="10">
        <v>612.8948787999999</v>
      </c>
      <c r="L628" s="10">
        <v>430</v>
      </c>
      <c r="M628" s="100">
        <v>123.10304179999999</v>
      </c>
      <c r="N628" s="11"/>
      <c r="O628" s="11"/>
      <c r="P628" s="11"/>
    </row>
    <row r="629" spans="2:19" s="30" customFormat="1" ht="32.4" customHeight="1">
      <c r="B629" s="48">
        <v>26</v>
      </c>
      <c r="C629" s="49" t="s">
        <v>39</v>
      </c>
      <c r="D629" s="10">
        <f>F629+H629+J629+L629+'WS2'!C36+'WS2'!E36+'WS2'!G36+'WS2'!I36</f>
        <v>207133</v>
      </c>
      <c r="E629" s="10">
        <f>G629+I629+K629+M629+'WS2'!D36+'WS2'!F36+'WS2'!H36+'WS2'!J36</f>
        <v>45442.401086099999</v>
      </c>
      <c r="F629" s="10">
        <v>0</v>
      </c>
      <c r="G629" s="10">
        <v>0</v>
      </c>
      <c r="H629" s="10">
        <v>0</v>
      </c>
      <c r="I629" s="10">
        <v>0</v>
      </c>
      <c r="J629" s="10">
        <v>84849</v>
      </c>
      <c r="K629" s="10">
        <v>18646.580590600002</v>
      </c>
      <c r="L629" s="10">
        <v>120518</v>
      </c>
      <c r="M629" s="100">
        <v>26490.953503199999</v>
      </c>
      <c r="N629" s="11"/>
      <c r="O629" s="11"/>
      <c r="P629" s="11"/>
    </row>
    <row r="630" spans="2:19" s="30" customFormat="1" ht="32.4" customHeight="1" thickBot="1">
      <c r="B630" s="50">
        <v>27</v>
      </c>
      <c r="C630" s="106" t="s">
        <v>40</v>
      </c>
      <c r="D630" s="10">
        <f>F630+H630+J630+L630+'WS2'!C37+'WS2'!E37+'WS2'!G37+'WS2'!I37</f>
        <v>41808</v>
      </c>
      <c r="E630" s="10">
        <f>G630+I630+K630+M630+'WS2'!D37+'WS2'!F37+'WS2'!H37+'WS2'!J37</f>
        <v>11411.679237000009</v>
      </c>
      <c r="F630" s="107">
        <v>0</v>
      </c>
      <c r="G630" s="107">
        <v>0</v>
      </c>
      <c r="H630" s="107">
        <v>0</v>
      </c>
      <c r="I630" s="107">
        <v>0</v>
      </c>
      <c r="J630" s="107">
        <v>979</v>
      </c>
      <c r="K630" s="107">
        <v>459.06424470000007</v>
      </c>
      <c r="L630" s="107">
        <v>36810</v>
      </c>
      <c r="M630" s="155">
        <v>9836.8181180000083</v>
      </c>
      <c r="N630" s="108"/>
      <c r="O630" s="11"/>
      <c r="P630" s="11"/>
    </row>
    <row r="631" spans="2:19" s="8" customFormat="1" ht="32.4" customHeight="1" thickBot="1">
      <c r="B631" s="4"/>
      <c r="C631" s="12" t="s">
        <v>25</v>
      </c>
      <c r="D631" s="13">
        <f>SUM(D616:D630)</f>
        <v>1672511</v>
      </c>
      <c r="E631" s="13">
        <f>SUM(E616:E630)</f>
        <v>1354418.3079860709</v>
      </c>
      <c r="F631" s="46">
        <f t="shared" ref="F631:M631" si="1">SUM(F616:F630)</f>
        <v>22</v>
      </c>
      <c r="G631" s="12">
        <f t="shared" si="1"/>
        <v>0.97799999999999998</v>
      </c>
      <c r="H631" s="12">
        <f t="shared" si="1"/>
        <v>242</v>
      </c>
      <c r="I631" s="12">
        <f t="shared" si="1"/>
        <v>25.373717300000006</v>
      </c>
      <c r="J631" s="12">
        <f t="shared" si="1"/>
        <v>494390</v>
      </c>
      <c r="K631" s="12">
        <f t="shared" si="1"/>
        <v>117557.81034202108</v>
      </c>
      <c r="L631" s="12">
        <f t="shared" si="1"/>
        <v>956145</v>
      </c>
      <c r="M631" s="14">
        <f t="shared" si="1"/>
        <v>790866.23893606523</v>
      </c>
      <c r="N631" s="11"/>
      <c r="O631" s="11"/>
      <c r="P631" s="11"/>
    </row>
    <row r="632" spans="2:19" s="8" customFormat="1" ht="32.4" customHeight="1">
      <c r="B632" s="7" t="s">
        <v>41</v>
      </c>
      <c r="C632" s="111" t="s">
        <v>42</v>
      </c>
      <c r="D632" s="112"/>
      <c r="E632" s="112"/>
      <c r="F632" s="112"/>
      <c r="G632" s="112"/>
      <c r="H632" s="112"/>
      <c r="I632" s="112"/>
      <c r="J632" s="112"/>
      <c r="K632" s="112"/>
      <c r="L632" s="112"/>
      <c r="M632" s="113"/>
      <c r="N632" s="11"/>
      <c r="O632" s="11"/>
      <c r="P632" s="11"/>
    </row>
    <row r="633" spans="2:19" s="30" customFormat="1" ht="32.4" customHeight="1" thickBot="1">
      <c r="B633" s="48">
        <v>28</v>
      </c>
      <c r="C633" s="49" t="s">
        <v>43</v>
      </c>
      <c r="D633" s="10">
        <f>F633+H633+J633+L633+'WS2'!C40+'WS2'!E40+'WS2'!G40+'WS2'!I40</f>
        <v>251138</v>
      </c>
      <c r="E633" s="10">
        <f>G633+I633+K633+M633+'WS2'!D40+'WS2'!F40+'WS2'!H40+'WS2'!J40</f>
        <v>466352.87000000005</v>
      </c>
      <c r="F633" s="49">
        <v>2852</v>
      </c>
      <c r="G633" s="49">
        <v>1837.26</v>
      </c>
      <c r="H633" s="49">
        <v>0</v>
      </c>
      <c r="I633" s="49">
        <v>0</v>
      </c>
      <c r="J633" s="49">
        <v>10469</v>
      </c>
      <c r="K633" s="49">
        <v>13213.94</v>
      </c>
      <c r="L633" s="49">
        <v>30146</v>
      </c>
      <c r="M633" s="109">
        <v>16395.22</v>
      </c>
      <c r="N633" s="11"/>
      <c r="O633" s="11"/>
      <c r="P633" s="11"/>
    </row>
    <row r="634" spans="2:19" s="8" customFormat="1" ht="32.4" customHeight="1" thickBot="1">
      <c r="B634" s="15"/>
      <c r="C634" s="12" t="s">
        <v>25</v>
      </c>
      <c r="D634" s="12">
        <f>SUM(D633:D633)</f>
        <v>251138</v>
      </c>
      <c r="E634" s="12">
        <f>SUM(E633:E633)</f>
        <v>466352.87000000005</v>
      </c>
      <c r="F634" s="12">
        <f t="shared" ref="F634:M634" si="2">SUM(F633:F633)</f>
        <v>2852</v>
      </c>
      <c r="G634" s="12">
        <f t="shared" si="2"/>
        <v>1837.26</v>
      </c>
      <c r="H634" s="12">
        <f t="shared" si="2"/>
        <v>0</v>
      </c>
      <c r="I634" s="12">
        <f t="shared" si="2"/>
        <v>0</v>
      </c>
      <c r="J634" s="12">
        <f t="shared" si="2"/>
        <v>10469</v>
      </c>
      <c r="K634" s="12">
        <f t="shared" si="2"/>
        <v>13213.94</v>
      </c>
      <c r="L634" s="12">
        <f t="shared" si="2"/>
        <v>30146</v>
      </c>
      <c r="M634" s="14">
        <f t="shared" si="2"/>
        <v>16395.22</v>
      </c>
      <c r="N634" s="11"/>
      <c r="O634" s="11"/>
      <c r="P634" s="11"/>
    </row>
    <row r="635" spans="2:19" s="8" customFormat="1" ht="32.4" customHeight="1">
      <c r="B635" s="7" t="s">
        <v>44</v>
      </c>
      <c r="C635" s="111" t="s">
        <v>45</v>
      </c>
      <c r="D635" s="112"/>
      <c r="E635" s="112"/>
      <c r="F635" s="112"/>
      <c r="G635" s="112"/>
      <c r="H635" s="112"/>
      <c r="I635" s="112"/>
      <c r="J635" s="112"/>
      <c r="K635" s="112"/>
      <c r="L635" s="112"/>
      <c r="M635" s="113"/>
      <c r="N635" s="11"/>
      <c r="O635" s="11"/>
      <c r="P635" s="11"/>
    </row>
    <row r="636" spans="2:19" s="30" customFormat="1" ht="32.4" customHeight="1" thickBot="1">
      <c r="B636" s="48">
        <v>29</v>
      </c>
      <c r="C636" s="105" t="s">
        <v>78</v>
      </c>
      <c r="D636" s="10">
        <f>F636+H636+J636+L636+'WS2'!C43+'WS2'!E43+'WS2'!G43+'WS2'!I43</f>
        <v>604840</v>
      </c>
      <c r="E636" s="10">
        <f>G636+I636+K636+M636+'WS2'!D43+'WS2'!F43+'WS2'!H43+'WS2'!J43</f>
        <v>406848.88299999997</v>
      </c>
      <c r="F636" s="105">
        <v>1009</v>
      </c>
      <c r="G636" s="105">
        <v>392.96000000000004</v>
      </c>
      <c r="H636" s="105">
        <v>0</v>
      </c>
      <c r="I636" s="105">
        <v>0</v>
      </c>
      <c r="J636" s="105">
        <v>47810</v>
      </c>
      <c r="K636" s="105">
        <v>18230.129999999997</v>
      </c>
      <c r="L636" s="105">
        <v>51482</v>
      </c>
      <c r="M636" s="110">
        <v>31557.949999999997</v>
      </c>
      <c r="N636" s="11"/>
      <c r="O636" s="11"/>
      <c r="P636" s="11"/>
    </row>
    <row r="637" spans="2:19" ht="32.4" customHeight="1" thickBot="1">
      <c r="B637" s="4"/>
      <c r="C637" s="12" t="s">
        <v>25</v>
      </c>
      <c r="D637" s="12">
        <f>SUM(D636)</f>
        <v>604840</v>
      </c>
      <c r="E637" s="12">
        <f t="shared" ref="E637:M637" si="3">SUM(E636)</f>
        <v>406848.88299999997</v>
      </c>
      <c r="F637" s="12">
        <f t="shared" si="3"/>
        <v>1009</v>
      </c>
      <c r="G637" s="12">
        <f t="shared" si="3"/>
        <v>392.96000000000004</v>
      </c>
      <c r="H637" s="12">
        <f t="shared" si="3"/>
        <v>0</v>
      </c>
      <c r="I637" s="12">
        <f t="shared" si="3"/>
        <v>0</v>
      </c>
      <c r="J637" s="12">
        <f t="shared" si="3"/>
        <v>47810</v>
      </c>
      <c r="K637" s="12">
        <f t="shared" si="3"/>
        <v>18230.129999999997</v>
      </c>
      <c r="L637" s="12">
        <f t="shared" si="3"/>
        <v>51482</v>
      </c>
      <c r="M637" s="14">
        <f t="shared" si="3"/>
        <v>31557.949999999997</v>
      </c>
      <c r="N637" s="11"/>
      <c r="O637" s="11"/>
      <c r="P637" s="11"/>
      <c r="Q637" s="8"/>
      <c r="R637" s="8"/>
      <c r="S637" s="8"/>
    </row>
    <row r="638" spans="2:19" ht="32.4" customHeight="1" thickBot="1">
      <c r="B638" s="16"/>
      <c r="C638" s="111" t="s">
        <v>47</v>
      </c>
      <c r="D638" s="112"/>
      <c r="E638" s="112"/>
      <c r="F638" s="112"/>
      <c r="G638" s="112"/>
      <c r="H638" s="112"/>
      <c r="I638" s="112"/>
      <c r="J638" s="112"/>
      <c r="K638" s="112"/>
      <c r="L638" s="112"/>
      <c r="M638" s="113"/>
      <c r="N638" s="11"/>
      <c r="O638" s="11"/>
      <c r="P638" s="11"/>
      <c r="Q638" s="8"/>
      <c r="R638" s="8"/>
      <c r="S638" s="8"/>
    </row>
    <row r="639" spans="2:19" ht="32.4" customHeight="1" thickBot="1">
      <c r="B639" s="4"/>
      <c r="C639" s="12" t="s">
        <v>48</v>
      </c>
      <c r="D639" s="17">
        <f>SUM(D614+D631)</f>
        <v>2836935</v>
      </c>
      <c r="E639" s="17">
        <f t="shared" ref="E639:M639" si="4">SUM(E614+E631)</f>
        <v>4881166.8586819731</v>
      </c>
      <c r="F639" s="17">
        <f>SUM(F614+F631)</f>
        <v>18971</v>
      </c>
      <c r="G639" s="17">
        <f t="shared" si="4"/>
        <v>38223.30602070345</v>
      </c>
      <c r="H639" s="17">
        <f t="shared" si="4"/>
        <v>12181</v>
      </c>
      <c r="I639" s="17">
        <f t="shared" si="4"/>
        <v>7945.8990938758625</v>
      </c>
      <c r="J639" s="17">
        <f t="shared" si="4"/>
        <v>610191</v>
      </c>
      <c r="K639" s="18">
        <f t="shared" si="4"/>
        <v>444269.68768942112</v>
      </c>
      <c r="L639" s="17">
        <f t="shared" si="4"/>
        <v>1229899</v>
      </c>
      <c r="M639" s="19">
        <f t="shared" si="4"/>
        <v>1625480.2028736654</v>
      </c>
      <c r="N639" s="11"/>
      <c r="O639" s="11"/>
      <c r="P639" s="11"/>
      <c r="Q639" s="8"/>
      <c r="R639" s="8"/>
      <c r="S639" s="8"/>
    </row>
    <row r="640" spans="2:19" ht="32.4" customHeight="1" thickBot="1">
      <c r="B640" s="4"/>
      <c r="C640" s="12" t="s">
        <v>49</v>
      </c>
      <c r="D640" s="12">
        <f>SUM(D634)</f>
        <v>251138</v>
      </c>
      <c r="E640" s="12">
        <f>SUM(E634)</f>
        <v>466352.87000000005</v>
      </c>
      <c r="F640" s="12">
        <f t="shared" ref="F640:M640" si="5">SUM(F634)</f>
        <v>2852</v>
      </c>
      <c r="G640" s="12">
        <f t="shared" si="5"/>
        <v>1837.26</v>
      </c>
      <c r="H640" s="12">
        <f t="shared" si="5"/>
        <v>0</v>
      </c>
      <c r="I640" s="12">
        <f t="shared" si="5"/>
        <v>0</v>
      </c>
      <c r="J640" s="12">
        <f t="shared" si="5"/>
        <v>10469</v>
      </c>
      <c r="K640" s="12">
        <f t="shared" si="5"/>
        <v>13213.94</v>
      </c>
      <c r="L640" s="12">
        <f t="shared" si="5"/>
        <v>30146</v>
      </c>
      <c r="M640" s="14">
        <f t="shared" si="5"/>
        <v>16395.22</v>
      </c>
      <c r="N640" s="11"/>
      <c r="O640" s="11"/>
      <c r="P640" s="11"/>
      <c r="Q640" s="8"/>
      <c r="R640" s="8"/>
      <c r="S640" s="8"/>
    </row>
    <row r="641" spans="2:19" ht="32.4" customHeight="1" thickBot="1">
      <c r="B641" s="4"/>
      <c r="C641" s="12" t="s">
        <v>50</v>
      </c>
      <c r="D641" s="17">
        <f>SUM(D639:D640)</f>
        <v>3088073</v>
      </c>
      <c r="E641" s="17">
        <f>SUM(E639:E640)</f>
        <v>5347519.7286819732</v>
      </c>
      <c r="F641" s="17">
        <f t="shared" ref="F641:M641" si="6">SUM(F639:F640)</f>
        <v>21823</v>
      </c>
      <c r="G641" s="17">
        <f t="shared" si="6"/>
        <v>40060.566020703453</v>
      </c>
      <c r="H641" s="17">
        <f t="shared" si="6"/>
        <v>12181</v>
      </c>
      <c r="I641" s="17">
        <f t="shared" si="6"/>
        <v>7945.8990938758625</v>
      </c>
      <c r="J641" s="17">
        <f t="shared" si="6"/>
        <v>620660</v>
      </c>
      <c r="K641" s="17">
        <f t="shared" si="6"/>
        <v>457483.62768942112</v>
      </c>
      <c r="L641" s="17">
        <f t="shared" si="6"/>
        <v>1260045</v>
      </c>
      <c r="M641" s="19">
        <f t="shared" si="6"/>
        <v>1641875.4228736653</v>
      </c>
      <c r="N641" s="11"/>
      <c r="O641" s="11"/>
      <c r="P641" s="11"/>
      <c r="Q641" s="8"/>
      <c r="R641" s="8"/>
      <c r="S641" s="8"/>
    </row>
    <row r="642" spans="2:19" ht="32.4" customHeight="1" thickBot="1">
      <c r="B642" s="16"/>
      <c r="C642" s="111" t="s">
        <v>51</v>
      </c>
      <c r="D642" s="112"/>
      <c r="E642" s="112"/>
      <c r="F642" s="112"/>
      <c r="G642" s="112"/>
      <c r="H642" s="112"/>
      <c r="I642" s="112"/>
      <c r="J642" s="112"/>
      <c r="K642" s="112"/>
      <c r="L642" s="112"/>
      <c r="M642" s="113"/>
      <c r="N642" s="11"/>
      <c r="O642" s="11"/>
      <c r="P642" s="11"/>
      <c r="Q642" s="8"/>
      <c r="R642" s="8"/>
      <c r="S642" s="8"/>
    </row>
    <row r="643" spans="2:19" ht="32.4" customHeight="1" thickBot="1">
      <c r="B643" s="4"/>
      <c r="C643" s="12" t="s">
        <v>52</v>
      </c>
      <c r="D643" s="17">
        <f>SUM(D637+D641)</f>
        <v>3692913</v>
      </c>
      <c r="E643" s="17">
        <f t="shared" ref="E643:M643" si="7">SUM(E637+E641)</f>
        <v>5754368.6116819736</v>
      </c>
      <c r="F643" s="17">
        <f t="shared" si="7"/>
        <v>22832</v>
      </c>
      <c r="G643" s="17">
        <f t="shared" si="7"/>
        <v>40453.526020703452</v>
      </c>
      <c r="H643" s="17">
        <f t="shared" si="7"/>
        <v>12181</v>
      </c>
      <c r="I643" s="17">
        <f t="shared" si="7"/>
        <v>7945.8990938758625</v>
      </c>
      <c r="J643" s="17">
        <f t="shared" si="7"/>
        <v>668470</v>
      </c>
      <c r="K643" s="17">
        <f t="shared" si="7"/>
        <v>475713.75768942112</v>
      </c>
      <c r="L643" s="17">
        <f t="shared" si="7"/>
        <v>1311527</v>
      </c>
      <c r="M643" s="19">
        <f t="shared" si="7"/>
        <v>1673433.3728736653</v>
      </c>
      <c r="N643" s="11"/>
      <c r="O643" s="11"/>
      <c r="P643" s="11"/>
      <c r="Q643" s="8"/>
      <c r="R643" s="8"/>
      <c r="S643" s="8"/>
    </row>
    <row r="644" spans="2:19" s="22" customFormat="1" ht="29.25" customHeight="1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8" t="s">
        <v>53</v>
      </c>
      <c r="M644" s="20"/>
      <c r="N644" s="33"/>
      <c r="O644" s="33"/>
      <c r="P644" s="33"/>
      <c r="Q644" s="21"/>
      <c r="R644" s="21"/>
      <c r="S644" s="21"/>
    </row>
  </sheetData>
  <mergeCells count="16">
    <mergeCell ref="C642:M642"/>
    <mergeCell ref="B595:M595"/>
    <mergeCell ref="B596:M596"/>
    <mergeCell ref="B597:M597"/>
    <mergeCell ref="D598:E598"/>
    <mergeCell ref="F598:M598"/>
    <mergeCell ref="D599:E599"/>
    <mergeCell ref="F599:G599"/>
    <mergeCell ref="H599:I599"/>
    <mergeCell ref="J599:K599"/>
    <mergeCell ref="L599:M599"/>
    <mergeCell ref="C601:M601"/>
    <mergeCell ref="C615:M615"/>
    <mergeCell ref="C632:M632"/>
    <mergeCell ref="C635:M635"/>
    <mergeCell ref="C638:M638"/>
  </mergeCells>
  <printOptions horizontalCentered="1"/>
  <pageMargins left="0.25" right="0.75" top="0.82" bottom="0.3" header="0.25" footer="0.33"/>
  <pageSetup paperSize="9" scale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6"/>
  <sheetViews>
    <sheetView tabSelected="1" view="pageBreakPreview" zoomScaleSheetLayoutView="100" workbookViewId="0">
      <selection activeCell="D26" sqref="D26"/>
    </sheetView>
  </sheetViews>
  <sheetFormatPr defaultColWidth="8.90625" defaultRowHeight="18"/>
  <cols>
    <col min="1" max="1" width="4.81640625" style="26" customWidth="1"/>
    <col min="2" max="2" width="27.26953125" style="42" customWidth="1"/>
    <col min="3" max="3" width="11.08984375" style="27" customWidth="1"/>
    <col min="4" max="4" width="13.54296875" style="27" customWidth="1"/>
    <col min="5" max="6" width="10.54296875" style="27" customWidth="1"/>
    <col min="7" max="8" width="9.08984375" style="27" customWidth="1"/>
    <col min="9" max="9" width="8.453125" style="27" customWidth="1"/>
    <col min="10" max="10" width="10.54296875" style="27" customWidth="1"/>
    <col min="11" max="11" width="8.90625" style="27"/>
    <col min="12" max="13" width="8.90625" style="27" customWidth="1"/>
    <col min="14" max="16384" width="8.90625" style="27"/>
  </cols>
  <sheetData>
    <row r="1" spans="1:23" s="25" customFormat="1" ht="28.2" customHeight="1">
      <c r="A1" s="132" t="s">
        <v>81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23" s="25" customFormat="1" ht="19.2" customHeight="1" thickBot="1">
      <c r="A2" s="133"/>
      <c r="B2" s="134"/>
      <c r="C2" s="134"/>
      <c r="D2" s="134"/>
      <c r="E2" s="134"/>
      <c r="F2" s="134"/>
      <c r="G2" s="134"/>
      <c r="H2" s="134"/>
      <c r="I2" s="134"/>
      <c r="J2" s="134"/>
    </row>
    <row r="3" spans="1:23" s="25" customFormat="1" ht="21.75" customHeight="1" thickBot="1">
      <c r="A3" s="135" t="s">
        <v>79</v>
      </c>
      <c r="B3" s="136"/>
      <c r="C3" s="136"/>
      <c r="D3" s="136"/>
      <c r="E3" s="136"/>
      <c r="F3" s="136"/>
      <c r="G3" s="136"/>
      <c r="H3" s="136"/>
      <c r="I3" s="136"/>
      <c r="J3" s="137"/>
      <c r="K3" s="35"/>
      <c r="M3" s="36"/>
    </row>
    <row r="4" spans="1:23" s="25" customFormat="1" ht="16.8" customHeight="1" thickBot="1">
      <c r="A4" s="142" t="s">
        <v>62</v>
      </c>
      <c r="B4" s="143"/>
      <c r="C4" s="143"/>
      <c r="D4" s="143"/>
      <c r="E4" s="143"/>
      <c r="F4" s="143"/>
      <c r="G4" s="143"/>
      <c r="H4" s="143"/>
      <c r="I4" s="143"/>
      <c r="J4" s="144"/>
      <c r="K4" s="35"/>
      <c r="M4" s="36"/>
    </row>
    <row r="5" spans="1:23" s="25" customFormat="1" ht="15.75" customHeight="1" thickBot="1">
      <c r="A5" s="52" t="s">
        <v>54</v>
      </c>
      <c r="B5" s="53" t="s">
        <v>1</v>
      </c>
      <c r="C5" s="138" t="s">
        <v>55</v>
      </c>
      <c r="D5" s="138"/>
      <c r="E5" s="138"/>
      <c r="F5" s="138"/>
      <c r="G5" s="138"/>
      <c r="H5" s="138"/>
      <c r="I5" s="138"/>
      <c r="J5" s="139"/>
    </row>
    <row r="6" spans="1:23" s="25" customFormat="1" ht="16.5" customHeight="1" thickBot="1">
      <c r="A6" s="54"/>
      <c r="B6" s="55"/>
      <c r="C6" s="140" t="s">
        <v>56</v>
      </c>
      <c r="D6" s="140"/>
      <c r="E6" s="140" t="s">
        <v>57</v>
      </c>
      <c r="F6" s="140"/>
      <c r="G6" s="140" t="s">
        <v>58</v>
      </c>
      <c r="H6" s="140"/>
      <c r="I6" s="140" t="s">
        <v>59</v>
      </c>
      <c r="J6" s="141"/>
    </row>
    <row r="7" spans="1:23" s="25" customFormat="1" ht="16.5" customHeight="1" thickBot="1">
      <c r="A7" s="56"/>
      <c r="B7" s="57"/>
      <c r="C7" s="58" t="s">
        <v>9</v>
      </c>
      <c r="D7" s="58" t="s">
        <v>10</v>
      </c>
      <c r="E7" s="58" t="s">
        <v>9</v>
      </c>
      <c r="F7" s="58" t="s">
        <v>10</v>
      </c>
      <c r="G7" s="58" t="s">
        <v>9</v>
      </c>
      <c r="H7" s="58" t="s">
        <v>10</v>
      </c>
      <c r="I7" s="58" t="s">
        <v>9</v>
      </c>
      <c r="J7" s="59" t="s">
        <v>10</v>
      </c>
    </row>
    <row r="8" spans="1:23" ht="18.600000000000001" thickBot="1">
      <c r="A8" s="60" t="s">
        <v>11</v>
      </c>
      <c r="B8" s="148" t="s">
        <v>12</v>
      </c>
      <c r="C8" s="148"/>
      <c r="D8" s="148"/>
      <c r="E8" s="148"/>
      <c r="F8" s="148"/>
      <c r="G8" s="148"/>
      <c r="H8" s="148"/>
      <c r="I8" s="148"/>
      <c r="J8" s="149"/>
    </row>
    <row r="9" spans="1:23" ht="23.4" customHeight="1" thickBot="1">
      <c r="A9" s="61">
        <v>1</v>
      </c>
      <c r="B9" s="62" t="s">
        <v>13</v>
      </c>
      <c r="C9" s="63">
        <v>301456</v>
      </c>
      <c r="D9" s="63">
        <v>736347.22</v>
      </c>
      <c r="E9" s="63">
        <v>0</v>
      </c>
      <c r="F9" s="63">
        <v>0</v>
      </c>
      <c r="G9" s="63">
        <v>677</v>
      </c>
      <c r="H9" s="63">
        <v>1609.5198522000001</v>
      </c>
      <c r="I9" s="63">
        <v>1053</v>
      </c>
      <c r="J9" s="64">
        <v>728.96747479999999</v>
      </c>
      <c r="K9" s="37"/>
      <c r="M9" s="150"/>
      <c r="N9" s="151"/>
      <c r="O9" s="151"/>
      <c r="P9" s="151"/>
      <c r="Q9" s="151"/>
      <c r="R9" s="151"/>
      <c r="S9" s="151"/>
      <c r="T9" s="151"/>
      <c r="U9" s="151"/>
      <c r="V9" s="151"/>
      <c r="W9" s="152"/>
    </row>
    <row r="10" spans="1:23" s="39" customFormat="1" ht="23.4" customHeight="1" thickTop="1">
      <c r="A10" s="61">
        <v>2</v>
      </c>
      <c r="B10" s="62" t="s">
        <v>14</v>
      </c>
      <c r="C10" s="65">
        <v>140146</v>
      </c>
      <c r="D10" s="65">
        <v>421875.69752000005</v>
      </c>
      <c r="E10" s="65">
        <v>0</v>
      </c>
      <c r="F10" s="65">
        <v>0</v>
      </c>
      <c r="G10" s="65">
        <v>537</v>
      </c>
      <c r="H10" s="65">
        <v>1015.8483600000001</v>
      </c>
      <c r="I10" s="65">
        <v>10</v>
      </c>
      <c r="J10" s="66">
        <v>5447.72</v>
      </c>
      <c r="K10" s="38"/>
    </row>
    <row r="11" spans="1:23" ht="23.4" customHeight="1">
      <c r="A11" s="61">
        <v>3</v>
      </c>
      <c r="B11" s="62" t="s">
        <v>15</v>
      </c>
      <c r="C11" s="65">
        <v>25793</v>
      </c>
      <c r="D11" s="65">
        <v>71951</v>
      </c>
      <c r="E11" s="65">
        <v>2245</v>
      </c>
      <c r="F11" s="65">
        <v>1749</v>
      </c>
      <c r="G11" s="65">
        <v>1908</v>
      </c>
      <c r="H11" s="65">
        <v>1726</v>
      </c>
      <c r="I11" s="65">
        <v>1657</v>
      </c>
      <c r="J11" s="66">
        <v>1329</v>
      </c>
      <c r="K11" s="37"/>
    </row>
    <row r="12" spans="1:23" ht="23.4" customHeight="1">
      <c r="A12" s="61">
        <v>4</v>
      </c>
      <c r="B12" s="67" t="s">
        <v>16</v>
      </c>
      <c r="C12" s="41">
        <v>16662</v>
      </c>
      <c r="D12" s="41">
        <v>42520.838654499988</v>
      </c>
      <c r="E12" s="41">
        <v>1262</v>
      </c>
      <c r="F12" s="41">
        <v>2280.6682745015842</v>
      </c>
      <c r="G12" s="41">
        <v>1476</v>
      </c>
      <c r="H12" s="41">
        <v>2668.5162137125408</v>
      </c>
      <c r="I12" s="41">
        <v>54</v>
      </c>
      <c r="J12" s="51">
        <v>32.589606452724489</v>
      </c>
      <c r="K12" s="37"/>
    </row>
    <row r="13" spans="1:23" s="44" customFormat="1" ht="23.4" customHeight="1">
      <c r="A13" s="61">
        <v>5</v>
      </c>
      <c r="B13" s="62" t="s">
        <v>17</v>
      </c>
      <c r="C13" s="41">
        <v>38011</v>
      </c>
      <c r="D13" s="41">
        <v>115097.54234140001</v>
      </c>
      <c r="E13" s="41">
        <v>0</v>
      </c>
      <c r="F13" s="41">
        <v>0</v>
      </c>
      <c r="G13" s="41">
        <v>443</v>
      </c>
      <c r="H13" s="41">
        <v>1446</v>
      </c>
      <c r="I13" s="41">
        <v>202</v>
      </c>
      <c r="J13" s="51">
        <v>150.37663039999998</v>
      </c>
      <c r="K13" s="43"/>
    </row>
    <row r="14" spans="1:23" ht="23.4" customHeight="1">
      <c r="A14" s="61">
        <v>6</v>
      </c>
      <c r="B14" s="62" t="s">
        <v>18</v>
      </c>
      <c r="C14" s="41">
        <v>316</v>
      </c>
      <c r="D14" s="41">
        <v>1325.2295197999999</v>
      </c>
      <c r="E14" s="41"/>
      <c r="F14" s="41"/>
      <c r="G14" s="41">
        <v>103</v>
      </c>
      <c r="H14" s="41">
        <v>69.23</v>
      </c>
      <c r="I14" s="41">
        <v>23</v>
      </c>
      <c r="J14" s="51">
        <v>6.5600000000000005</v>
      </c>
      <c r="K14" s="37"/>
    </row>
    <row r="15" spans="1:23" ht="23.4" customHeight="1">
      <c r="A15" s="61">
        <v>7</v>
      </c>
      <c r="B15" s="62" t="s">
        <v>19</v>
      </c>
      <c r="C15" s="41">
        <v>62697</v>
      </c>
      <c r="D15" s="41">
        <v>225794.57765749999</v>
      </c>
      <c r="E15" s="41">
        <v>0</v>
      </c>
      <c r="F15" s="41">
        <v>0</v>
      </c>
      <c r="G15" s="41">
        <v>667</v>
      </c>
      <c r="H15" s="41">
        <v>3015.1600000000003</v>
      </c>
      <c r="I15" s="41">
        <v>70</v>
      </c>
      <c r="J15" s="51">
        <v>64.026594200000005</v>
      </c>
      <c r="K15" s="37"/>
    </row>
    <row r="16" spans="1:23" s="39" customFormat="1" ht="23.4" customHeight="1">
      <c r="A16" s="61">
        <v>8</v>
      </c>
      <c r="B16" s="62" t="s">
        <v>20</v>
      </c>
      <c r="C16" s="65">
        <v>10889</v>
      </c>
      <c r="D16" s="65">
        <v>30016.109778999999</v>
      </c>
      <c r="E16" s="65">
        <v>0</v>
      </c>
      <c r="F16" s="65">
        <v>0</v>
      </c>
      <c r="G16" s="65">
        <v>241</v>
      </c>
      <c r="H16" s="65">
        <v>1087.9462662000001</v>
      </c>
      <c r="I16" s="65">
        <v>1</v>
      </c>
      <c r="J16" s="66">
        <v>0.5</v>
      </c>
      <c r="K16" s="38"/>
    </row>
    <row r="17" spans="1:12" ht="23.4" customHeight="1">
      <c r="A17" s="61">
        <v>9</v>
      </c>
      <c r="B17" s="62" t="s">
        <v>21</v>
      </c>
      <c r="C17" s="65">
        <v>2860</v>
      </c>
      <c r="D17" s="65">
        <v>51915.249524655599</v>
      </c>
      <c r="E17" s="65">
        <v>43</v>
      </c>
      <c r="F17" s="65">
        <v>88.7</v>
      </c>
      <c r="G17" s="65">
        <v>280</v>
      </c>
      <c r="H17" s="65">
        <v>757.04499999999996</v>
      </c>
      <c r="I17" s="65">
        <v>76</v>
      </c>
      <c r="J17" s="66">
        <v>23.85</v>
      </c>
      <c r="K17" s="37"/>
    </row>
    <row r="18" spans="1:12" s="44" customFormat="1" ht="23.4" customHeight="1">
      <c r="A18" s="61">
        <v>10</v>
      </c>
      <c r="B18" s="62" t="s">
        <v>22</v>
      </c>
      <c r="C18" s="65">
        <v>5711</v>
      </c>
      <c r="D18" s="65">
        <v>63975.8</v>
      </c>
      <c r="E18" s="65">
        <v>67</v>
      </c>
      <c r="F18" s="65">
        <v>80.64</v>
      </c>
      <c r="G18" s="65">
        <v>903</v>
      </c>
      <c r="H18" s="65">
        <v>2303.6579999999999</v>
      </c>
      <c r="I18" s="65">
        <v>102</v>
      </c>
      <c r="J18" s="66">
        <v>46.899999999999984</v>
      </c>
      <c r="K18" s="43"/>
    </row>
    <row r="19" spans="1:12" ht="23.4" customHeight="1">
      <c r="A19" s="61">
        <v>11</v>
      </c>
      <c r="B19" s="62" t="s">
        <v>23</v>
      </c>
      <c r="C19" s="41">
        <v>13823</v>
      </c>
      <c r="D19" s="41">
        <v>39757.755369500017</v>
      </c>
      <c r="E19" s="41">
        <v>271</v>
      </c>
      <c r="F19" s="41">
        <v>381.59276889999995</v>
      </c>
      <c r="G19" s="41">
        <v>959</v>
      </c>
      <c r="H19" s="41">
        <v>3594.2344964000004</v>
      </c>
      <c r="I19" s="41">
        <v>76</v>
      </c>
      <c r="J19" s="51">
        <v>81.518449999999987</v>
      </c>
      <c r="K19" s="40"/>
    </row>
    <row r="20" spans="1:12" s="44" customFormat="1" ht="23.4" customHeight="1" thickBot="1">
      <c r="A20" s="61">
        <v>12</v>
      </c>
      <c r="B20" s="62" t="s">
        <v>24</v>
      </c>
      <c r="C20" s="65">
        <v>42553</v>
      </c>
      <c r="D20" s="65">
        <v>161860.5775742</v>
      </c>
      <c r="E20" s="65">
        <v>8069</v>
      </c>
      <c r="F20" s="65">
        <v>51866.259554000018</v>
      </c>
      <c r="G20" s="65">
        <v>51484</v>
      </c>
      <c r="H20" s="65">
        <v>250546.90654990001</v>
      </c>
      <c r="I20" s="65">
        <v>8105</v>
      </c>
      <c r="J20" s="66">
        <v>22643.323981399997</v>
      </c>
      <c r="K20" s="43"/>
    </row>
    <row r="21" spans="1:12" ht="23.4" customHeight="1" thickBot="1">
      <c r="A21" s="68"/>
      <c r="B21" s="69" t="s">
        <v>25</v>
      </c>
      <c r="C21" s="70">
        <f t="shared" ref="C21:J21" si="0">SUM(C9:C20)</f>
        <v>660917</v>
      </c>
      <c r="D21" s="70">
        <f t="shared" si="0"/>
        <v>1962437.5979405558</v>
      </c>
      <c r="E21" s="70">
        <f t="shared" si="0"/>
        <v>11957</v>
      </c>
      <c r="F21" s="70">
        <f t="shared" si="0"/>
        <v>56446.860597401603</v>
      </c>
      <c r="G21" s="70">
        <f t="shared" si="0"/>
        <v>59678</v>
      </c>
      <c r="H21" s="70">
        <f t="shared" si="0"/>
        <v>269840.06473841256</v>
      </c>
      <c r="I21" s="70">
        <f t="shared" si="0"/>
        <v>11429</v>
      </c>
      <c r="J21" s="70">
        <f t="shared" si="0"/>
        <v>30555.33273725272</v>
      </c>
      <c r="K21" s="37"/>
    </row>
    <row r="22" spans="1:12" ht="23.4" customHeight="1">
      <c r="A22" s="60" t="s">
        <v>26</v>
      </c>
      <c r="B22" s="153" t="s">
        <v>60</v>
      </c>
      <c r="C22" s="153"/>
      <c r="D22" s="153"/>
      <c r="E22" s="153"/>
      <c r="F22" s="153"/>
      <c r="G22" s="153"/>
      <c r="H22" s="153"/>
      <c r="I22" s="153"/>
      <c r="J22" s="154"/>
      <c r="K22" s="37"/>
    </row>
    <row r="23" spans="1:12" ht="23.4" customHeight="1">
      <c r="A23" s="61">
        <v>13</v>
      </c>
      <c r="B23" s="71" t="s">
        <v>28</v>
      </c>
      <c r="C23" s="72">
        <v>15022</v>
      </c>
      <c r="D23" s="72">
        <v>71949.950353900014</v>
      </c>
      <c r="E23" s="72">
        <v>517</v>
      </c>
      <c r="F23" s="72">
        <v>188.89669770000003</v>
      </c>
      <c r="G23" s="72">
        <v>10</v>
      </c>
      <c r="H23" s="72">
        <v>10.580655799999999</v>
      </c>
      <c r="I23" s="72">
        <v>7</v>
      </c>
      <c r="J23" s="73">
        <v>3.6468083999999998</v>
      </c>
      <c r="K23" s="37"/>
    </row>
    <row r="24" spans="1:12" ht="23.4" customHeight="1">
      <c r="A24" s="61">
        <v>14</v>
      </c>
      <c r="B24" s="74" t="s">
        <v>29</v>
      </c>
      <c r="C24" s="75">
        <v>75</v>
      </c>
      <c r="D24" s="75">
        <v>235.86775160000002</v>
      </c>
      <c r="E24" s="75">
        <v>0</v>
      </c>
      <c r="F24" s="75">
        <v>0</v>
      </c>
      <c r="G24" s="75">
        <v>33</v>
      </c>
      <c r="H24" s="75">
        <v>137.91999999999999</v>
      </c>
      <c r="I24" s="75">
        <v>3</v>
      </c>
      <c r="J24" s="76">
        <v>1.35</v>
      </c>
      <c r="K24" s="37"/>
    </row>
    <row r="25" spans="1:12" ht="23.4" customHeight="1">
      <c r="A25" s="61">
        <v>15</v>
      </c>
      <c r="B25" s="74" t="s">
        <v>30</v>
      </c>
      <c r="C25" s="75">
        <v>52798</v>
      </c>
      <c r="D25" s="75">
        <v>97534.588988499992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6">
        <v>0</v>
      </c>
      <c r="K25" s="37"/>
    </row>
    <row r="26" spans="1:12" ht="23.4" customHeight="1">
      <c r="A26" s="61">
        <v>16</v>
      </c>
      <c r="B26" s="74" t="s">
        <v>31</v>
      </c>
      <c r="C26" s="41">
        <v>11776</v>
      </c>
      <c r="D26" s="41">
        <v>22078.115172900001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51">
        <v>0</v>
      </c>
      <c r="K26" s="37"/>
    </row>
    <row r="27" spans="1:12" s="44" customFormat="1" ht="23.4" customHeight="1">
      <c r="A27" s="61">
        <v>17</v>
      </c>
      <c r="B27" s="74" t="s">
        <v>32</v>
      </c>
      <c r="C27" s="41">
        <v>4679</v>
      </c>
      <c r="D27" s="41">
        <v>46708.93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51">
        <v>0</v>
      </c>
      <c r="K27" s="43">
        <v>0</v>
      </c>
      <c r="L27" s="44">
        <v>0</v>
      </c>
    </row>
    <row r="28" spans="1:12" s="29" customFormat="1" ht="23.4" customHeight="1">
      <c r="A28" s="61">
        <v>18</v>
      </c>
      <c r="B28" s="74" t="s">
        <v>33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51">
        <v>0</v>
      </c>
      <c r="K28" s="45"/>
    </row>
    <row r="29" spans="1:12" ht="23.4" customHeight="1">
      <c r="A29" s="61">
        <v>19</v>
      </c>
      <c r="B29" s="71" t="s">
        <v>34</v>
      </c>
      <c r="C29" s="77">
        <v>4025</v>
      </c>
      <c r="D29" s="77">
        <v>9636.7999999999993</v>
      </c>
      <c r="E29" s="77">
        <v>5</v>
      </c>
      <c r="F29" s="77">
        <v>7.4</v>
      </c>
      <c r="G29" s="77">
        <v>0</v>
      </c>
      <c r="H29" s="77">
        <v>0</v>
      </c>
      <c r="I29" s="77">
        <v>0</v>
      </c>
      <c r="J29" s="78">
        <v>0</v>
      </c>
      <c r="K29" s="37"/>
    </row>
    <row r="30" spans="1:12" ht="23.4" customHeight="1">
      <c r="A30" s="61">
        <v>20</v>
      </c>
      <c r="B30" s="71" t="s">
        <v>35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8">
        <v>0</v>
      </c>
      <c r="K30" s="37"/>
    </row>
    <row r="31" spans="1:12" ht="23.4" customHeight="1">
      <c r="A31" s="61">
        <v>21</v>
      </c>
      <c r="B31" s="71" t="s">
        <v>36</v>
      </c>
      <c r="C31" s="77">
        <v>34368</v>
      </c>
      <c r="D31" s="77">
        <v>147940.92923000001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8">
        <v>0</v>
      </c>
      <c r="K31" s="37"/>
    </row>
    <row r="32" spans="1:12" ht="23.4" customHeight="1">
      <c r="A32" s="61">
        <v>22</v>
      </c>
      <c r="B32" s="71" t="s">
        <v>37</v>
      </c>
      <c r="C32" s="77">
        <v>3012</v>
      </c>
      <c r="D32" s="77">
        <v>974.68000000000018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8">
        <v>0</v>
      </c>
      <c r="K32" s="37"/>
    </row>
    <row r="33" spans="1:11" ht="23.4" customHeight="1">
      <c r="A33" s="61">
        <v>23</v>
      </c>
      <c r="B33" s="71" t="s">
        <v>61</v>
      </c>
      <c r="C33" s="77">
        <v>81097</v>
      </c>
      <c r="D33" s="77">
        <v>14819.53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8">
        <v>0</v>
      </c>
      <c r="K33" s="37"/>
    </row>
    <row r="34" spans="1:11" ht="23.4" customHeight="1">
      <c r="A34" s="61">
        <v>24</v>
      </c>
      <c r="B34" s="74" t="s">
        <v>38</v>
      </c>
      <c r="C34" s="41">
        <v>5829</v>
      </c>
      <c r="D34" s="41">
        <v>17511.41232028497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51">
        <v>0</v>
      </c>
      <c r="K34" s="37"/>
    </row>
    <row r="35" spans="1:11" ht="23.4" customHeight="1">
      <c r="A35" s="61">
        <v>25</v>
      </c>
      <c r="B35" s="74" t="s">
        <v>64</v>
      </c>
      <c r="C35" s="41">
        <v>2658</v>
      </c>
      <c r="D35" s="41">
        <v>14794.205275499999</v>
      </c>
      <c r="E35" s="41">
        <v>13</v>
      </c>
      <c r="F35" s="41">
        <v>12.439869499999999</v>
      </c>
      <c r="G35" s="41">
        <v>0</v>
      </c>
      <c r="H35" s="41">
        <v>0</v>
      </c>
      <c r="I35" s="41">
        <v>0</v>
      </c>
      <c r="J35" s="51">
        <v>0</v>
      </c>
      <c r="K35" s="37"/>
    </row>
    <row r="36" spans="1:11" s="44" customFormat="1" ht="23.4" customHeight="1">
      <c r="A36" s="61">
        <v>26</v>
      </c>
      <c r="B36" s="71" t="s">
        <v>39</v>
      </c>
      <c r="C36" s="77">
        <v>1766</v>
      </c>
      <c r="D36" s="77">
        <v>304.86699229999994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8">
        <v>0</v>
      </c>
      <c r="K36" s="43"/>
    </row>
    <row r="37" spans="1:11" ht="23.4" customHeight="1" thickBot="1">
      <c r="A37" s="61">
        <v>27</v>
      </c>
      <c r="B37" s="74" t="s">
        <v>40</v>
      </c>
      <c r="C37" s="41">
        <v>4019</v>
      </c>
      <c r="D37" s="41">
        <v>1115.7968742999999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51">
        <v>0</v>
      </c>
      <c r="K37" s="37"/>
    </row>
    <row r="38" spans="1:11" ht="23.4" customHeight="1" thickBot="1">
      <c r="A38" s="68"/>
      <c r="B38" s="69" t="s">
        <v>25</v>
      </c>
      <c r="C38" s="70">
        <f>SUM(C23:C37)</f>
        <v>221124</v>
      </c>
      <c r="D38" s="70">
        <f>SUM(D23:D37)</f>
        <v>445605.67295928509</v>
      </c>
      <c r="E38" s="70">
        <f t="shared" ref="E38:J38" si="1">SUM(E23:E37)</f>
        <v>535</v>
      </c>
      <c r="F38" s="70">
        <f t="shared" si="1"/>
        <v>208.73656720000002</v>
      </c>
      <c r="G38" s="70">
        <f t="shared" si="1"/>
        <v>43</v>
      </c>
      <c r="H38" s="70">
        <f t="shared" si="1"/>
        <v>148.50065579999998</v>
      </c>
      <c r="I38" s="70">
        <f t="shared" si="1"/>
        <v>10</v>
      </c>
      <c r="J38" s="70">
        <f t="shared" si="1"/>
        <v>4.9968083999999999</v>
      </c>
      <c r="K38" s="37"/>
    </row>
    <row r="39" spans="1:11" ht="23.4" customHeight="1">
      <c r="A39" s="79" t="s">
        <v>41</v>
      </c>
      <c r="B39" s="153" t="s">
        <v>42</v>
      </c>
      <c r="C39" s="153"/>
      <c r="D39" s="153"/>
      <c r="E39" s="153"/>
      <c r="F39" s="153"/>
      <c r="G39" s="153"/>
      <c r="H39" s="153"/>
      <c r="I39" s="153"/>
      <c r="J39" s="154"/>
      <c r="K39" s="37"/>
    </row>
    <row r="40" spans="1:11" s="44" customFormat="1" ht="23.4" customHeight="1" thickBot="1">
      <c r="A40" s="61">
        <v>28</v>
      </c>
      <c r="B40" s="80" t="s">
        <v>43</v>
      </c>
      <c r="C40" s="65">
        <v>207346</v>
      </c>
      <c r="D40" s="65">
        <v>434753.45000000007</v>
      </c>
      <c r="E40" s="65">
        <v>222</v>
      </c>
      <c r="F40" s="65">
        <v>105</v>
      </c>
      <c r="G40" s="65">
        <v>103</v>
      </c>
      <c r="H40" s="65">
        <v>48</v>
      </c>
      <c r="I40" s="65">
        <v>0</v>
      </c>
      <c r="J40" s="66">
        <v>0</v>
      </c>
      <c r="K40" s="43"/>
    </row>
    <row r="41" spans="1:11" ht="23.4" customHeight="1" thickBot="1">
      <c r="A41" s="81"/>
      <c r="B41" s="69" t="s">
        <v>25</v>
      </c>
      <c r="C41" s="70">
        <f t="shared" ref="C41:J41" si="2">SUM(C40:C40)</f>
        <v>207346</v>
      </c>
      <c r="D41" s="70">
        <f t="shared" si="2"/>
        <v>434753.45000000007</v>
      </c>
      <c r="E41" s="70">
        <f t="shared" si="2"/>
        <v>222</v>
      </c>
      <c r="F41" s="70">
        <f t="shared" si="2"/>
        <v>105</v>
      </c>
      <c r="G41" s="70">
        <f t="shared" si="2"/>
        <v>103</v>
      </c>
      <c r="H41" s="70">
        <f t="shared" si="2"/>
        <v>48</v>
      </c>
      <c r="I41" s="70">
        <f t="shared" si="2"/>
        <v>0</v>
      </c>
      <c r="J41" s="82">
        <f t="shared" si="2"/>
        <v>0</v>
      </c>
      <c r="K41" s="37"/>
    </row>
    <row r="42" spans="1:11" ht="23.4" customHeight="1">
      <c r="A42" s="79" t="s">
        <v>44</v>
      </c>
      <c r="B42" s="153" t="s">
        <v>45</v>
      </c>
      <c r="C42" s="153"/>
      <c r="D42" s="153"/>
      <c r="E42" s="153"/>
      <c r="F42" s="153"/>
      <c r="G42" s="153"/>
      <c r="H42" s="153"/>
      <c r="I42" s="153"/>
      <c r="J42" s="154"/>
      <c r="K42" s="37"/>
    </row>
    <row r="43" spans="1:11" ht="23.4" customHeight="1" thickBot="1">
      <c r="A43" s="83">
        <v>29</v>
      </c>
      <c r="B43" s="84" t="s">
        <v>46</v>
      </c>
      <c r="C43" s="85">
        <v>502371</v>
      </c>
      <c r="D43" s="85">
        <v>355750.73300000001</v>
      </c>
      <c r="E43" s="85">
        <v>2168</v>
      </c>
      <c r="F43" s="85">
        <v>917.11</v>
      </c>
      <c r="G43" s="85">
        <v>0</v>
      </c>
      <c r="H43" s="85">
        <v>0</v>
      </c>
      <c r="I43" s="85">
        <v>0</v>
      </c>
      <c r="J43" s="86">
        <v>0</v>
      </c>
      <c r="K43" s="37"/>
    </row>
    <row r="44" spans="1:11" ht="23.4" customHeight="1" thickBot="1">
      <c r="A44" s="68"/>
      <c r="B44" s="69" t="s">
        <v>25</v>
      </c>
      <c r="C44" s="70">
        <f>SUM(C43)</f>
        <v>502371</v>
      </c>
      <c r="D44" s="70">
        <f t="shared" ref="D44:J44" si="3">SUM(D43)</f>
        <v>355750.73300000001</v>
      </c>
      <c r="E44" s="70">
        <f t="shared" si="3"/>
        <v>2168</v>
      </c>
      <c r="F44" s="70">
        <f t="shared" si="3"/>
        <v>917.11</v>
      </c>
      <c r="G44" s="70">
        <f t="shared" si="3"/>
        <v>0</v>
      </c>
      <c r="H44" s="70">
        <f t="shared" si="3"/>
        <v>0</v>
      </c>
      <c r="I44" s="70">
        <f t="shared" si="3"/>
        <v>0</v>
      </c>
      <c r="J44" s="70">
        <f t="shared" si="3"/>
        <v>0</v>
      </c>
      <c r="K44" s="37"/>
    </row>
    <row r="45" spans="1:11" ht="23.4" customHeight="1" thickBot="1">
      <c r="A45" s="87"/>
      <c r="B45" s="145" t="s">
        <v>47</v>
      </c>
      <c r="C45" s="145"/>
      <c r="D45" s="145"/>
      <c r="E45" s="145"/>
      <c r="F45" s="145"/>
      <c r="G45" s="145"/>
      <c r="H45" s="145"/>
      <c r="I45" s="145"/>
      <c r="J45" s="146"/>
      <c r="K45" s="37"/>
    </row>
    <row r="46" spans="1:11" ht="23.4" customHeight="1" thickBot="1">
      <c r="A46" s="68"/>
      <c r="B46" s="69" t="s">
        <v>48</v>
      </c>
      <c r="C46" s="88">
        <f t="shared" ref="C46:J46" si="4">SUM(C21+C38)</f>
        <v>882041</v>
      </c>
      <c r="D46" s="88">
        <f t="shared" si="4"/>
        <v>2408043.2708998406</v>
      </c>
      <c r="E46" s="88">
        <f t="shared" si="4"/>
        <v>12492</v>
      </c>
      <c r="F46" s="88">
        <f t="shared" si="4"/>
        <v>56655.597164601604</v>
      </c>
      <c r="G46" s="88">
        <f t="shared" si="4"/>
        <v>59721</v>
      </c>
      <c r="H46" s="88">
        <f t="shared" si="4"/>
        <v>269988.56539421255</v>
      </c>
      <c r="I46" s="88">
        <f t="shared" si="4"/>
        <v>11439</v>
      </c>
      <c r="J46" s="89">
        <f t="shared" si="4"/>
        <v>30560.329545652719</v>
      </c>
      <c r="K46" s="37"/>
    </row>
    <row r="47" spans="1:11" ht="23.4" customHeight="1" thickBot="1">
      <c r="A47" s="87"/>
      <c r="B47" s="90" t="s">
        <v>49</v>
      </c>
      <c r="C47" s="91">
        <f t="shared" ref="C47:J47" si="5">SUM(C41)</f>
        <v>207346</v>
      </c>
      <c r="D47" s="91">
        <f t="shared" si="5"/>
        <v>434753.45000000007</v>
      </c>
      <c r="E47" s="91">
        <f t="shared" si="5"/>
        <v>222</v>
      </c>
      <c r="F47" s="91">
        <f t="shared" si="5"/>
        <v>105</v>
      </c>
      <c r="G47" s="91">
        <f t="shared" si="5"/>
        <v>103</v>
      </c>
      <c r="H47" s="91">
        <f t="shared" si="5"/>
        <v>48</v>
      </c>
      <c r="I47" s="91">
        <f t="shared" si="5"/>
        <v>0</v>
      </c>
      <c r="J47" s="92">
        <f t="shared" si="5"/>
        <v>0</v>
      </c>
      <c r="K47" s="37"/>
    </row>
    <row r="48" spans="1:11" ht="23.4" customHeight="1" thickBot="1">
      <c r="A48" s="68"/>
      <c r="B48" s="69" t="s">
        <v>50</v>
      </c>
      <c r="C48" s="88">
        <f t="shared" ref="C48:J48" si="6">SUM(C46:C47)</f>
        <v>1089387</v>
      </c>
      <c r="D48" s="88">
        <f t="shared" si="6"/>
        <v>2842796.7208998408</v>
      </c>
      <c r="E48" s="88">
        <f t="shared" si="6"/>
        <v>12714</v>
      </c>
      <c r="F48" s="88">
        <f t="shared" si="6"/>
        <v>56760.597164601604</v>
      </c>
      <c r="G48" s="88">
        <f t="shared" si="6"/>
        <v>59824</v>
      </c>
      <c r="H48" s="88">
        <f t="shared" si="6"/>
        <v>270036.56539421255</v>
      </c>
      <c r="I48" s="88">
        <f t="shared" si="6"/>
        <v>11439</v>
      </c>
      <c r="J48" s="89">
        <f t="shared" si="6"/>
        <v>30560.329545652719</v>
      </c>
      <c r="K48" s="37"/>
    </row>
    <row r="49" spans="1:11" ht="23.4" customHeight="1" thickBot="1">
      <c r="A49" s="87"/>
      <c r="B49" s="145" t="s">
        <v>51</v>
      </c>
      <c r="C49" s="145"/>
      <c r="D49" s="145"/>
      <c r="E49" s="145"/>
      <c r="F49" s="145"/>
      <c r="G49" s="145"/>
      <c r="H49" s="145"/>
      <c r="I49" s="145"/>
      <c r="J49" s="146"/>
      <c r="K49" s="37"/>
    </row>
    <row r="50" spans="1:11" ht="23.4" customHeight="1" thickBot="1">
      <c r="A50" s="68"/>
      <c r="B50" s="69" t="s">
        <v>52</v>
      </c>
      <c r="C50" s="88">
        <f>SUM(C44+C48)</f>
        <v>1591758</v>
      </c>
      <c r="D50" s="88">
        <f t="shared" ref="D50:J50" si="7">SUM(D44+D48)</f>
        <v>3198547.4538998408</v>
      </c>
      <c r="E50" s="88">
        <f t="shared" si="7"/>
        <v>14882</v>
      </c>
      <c r="F50" s="88">
        <f t="shared" si="7"/>
        <v>57677.707164601605</v>
      </c>
      <c r="G50" s="88">
        <f t="shared" si="7"/>
        <v>59824</v>
      </c>
      <c r="H50" s="88">
        <f t="shared" si="7"/>
        <v>270036.56539421255</v>
      </c>
      <c r="I50" s="88">
        <f t="shared" si="7"/>
        <v>11439</v>
      </c>
      <c r="J50" s="89">
        <f t="shared" si="7"/>
        <v>30560.329545652719</v>
      </c>
      <c r="K50" s="37"/>
    </row>
    <row r="51" spans="1:11" ht="30" customHeight="1">
      <c r="A51" s="93"/>
      <c r="B51" s="94"/>
      <c r="C51" s="95"/>
      <c r="D51" s="95"/>
      <c r="E51" s="95"/>
      <c r="F51" s="95"/>
      <c r="G51" s="96"/>
      <c r="H51" s="96"/>
      <c r="I51" s="97" t="s">
        <v>53</v>
      </c>
      <c r="J51" s="96"/>
      <c r="K51" s="37"/>
    </row>
    <row r="52" spans="1:11">
      <c r="A52" s="24"/>
      <c r="C52" s="25"/>
      <c r="D52" s="25"/>
      <c r="E52" s="25"/>
      <c r="F52" s="25"/>
      <c r="G52" s="25"/>
      <c r="H52" s="25"/>
      <c r="I52" s="25"/>
      <c r="J52" s="25"/>
    </row>
    <row r="53" spans="1:11">
      <c r="A53" s="147"/>
      <c r="B53" s="147"/>
      <c r="C53" s="147"/>
      <c r="D53" s="147"/>
      <c r="E53" s="147"/>
      <c r="F53" s="147"/>
      <c r="G53" s="147"/>
      <c r="H53" s="147"/>
      <c r="I53" s="34"/>
      <c r="J53" s="34"/>
    </row>
    <row r="616" spans="4:4">
      <c r="D616" s="47">
        <f>F616+H616+J616+L616+'WS2'!C23+'WS2'!E23+'WS2'!G23+'WS2'!I230</f>
        <v>15549</v>
      </c>
    </row>
  </sheetData>
  <mergeCells count="17">
    <mergeCell ref="B49:J49"/>
    <mergeCell ref="A53:H53"/>
    <mergeCell ref="B8:J8"/>
    <mergeCell ref="M9:W9"/>
    <mergeCell ref="B22:J22"/>
    <mergeCell ref="B39:J39"/>
    <mergeCell ref="B42:J42"/>
    <mergeCell ref="B45:J45"/>
    <mergeCell ref="A1:J1"/>
    <mergeCell ref="A2:J2"/>
    <mergeCell ref="A3:J3"/>
    <mergeCell ref="C5:J5"/>
    <mergeCell ref="C6:D6"/>
    <mergeCell ref="E6:F6"/>
    <mergeCell ref="G6:H6"/>
    <mergeCell ref="I6:J6"/>
    <mergeCell ref="A4:J4"/>
  </mergeCells>
  <printOptions horizontalCentered="1"/>
  <pageMargins left="1" right="0.46" top="0.65" bottom="0.24" header="0.25" footer="0.26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WS1</vt:lpstr>
      <vt:lpstr>WS2</vt:lpstr>
      <vt:lpstr>'WS1'!Print_Area</vt:lpstr>
      <vt:lpstr>'WS2'!Print_Area</vt:lpstr>
      <vt:lpstr>'WS1'!REP1C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2022-02-17T08:01:24Z</cp:lastPrinted>
  <dcterms:created xsi:type="dcterms:W3CDTF">2021-02-05T12:52:16Z</dcterms:created>
  <dcterms:modified xsi:type="dcterms:W3CDTF">2022-02-17T08:01:27Z</dcterms:modified>
</cp:coreProperties>
</file>