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0" yWindow="0" windowWidth="21264" windowHeight="7680"/>
  </bookViews>
  <sheets>
    <sheet name="WS1" sheetId="1" r:id="rId1"/>
    <sheet name="WS2" sheetId="2" r:id="rId2"/>
  </sheets>
  <definedNames>
    <definedName name="_xlnm.Print_Area" localSheetId="0">'WS1'!$B$595:$M$644</definedName>
    <definedName name="_xlnm.Print_Area" localSheetId="1">'WS2'!$A$1:$J$51</definedName>
    <definedName name="REP1C" localSheetId="0">'WS1'!$B$598:$K$600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7" i="1" l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D617" i="1"/>
  <c r="D618" i="1"/>
  <c r="D619" i="1"/>
  <c r="D620" i="1"/>
  <c r="D621" i="1"/>
  <c r="D622" i="1"/>
  <c r="E616" i="1"/>
  <c r="D623" i="1"/>
  <c r="D624" i="1"/>
  <c r="D625" i="1"/>
  <c r="D626" i="1"/>
  <c r="D627" i="1"/>
  <c r="D628" i="1"/>
  <c r="D629" i="1"/>
  <c r="D630" i="1"/>
  <c r="D616" i="1"/>
  <c r="D616" i="2"/>
  <c r="E603" i="1"/>
  <c r="E604" i="1"/>
  <c r="E605" i="1"/>
  <c r="E606" i="1"/>
  <c r="E607" i="1"/>
  <c r="E608" i="1"/>
  <c r="E609" i="1"/>
  <c r="E610" i="1"/>
  <c r="E611" i="1"/>
  <c r="E612" i="1"/>
  <c r="E613" i="1"/>
  <c r="E602" i="1"/>
  <c r="D603" i="1"/>
  <c r="D604" i="1"/>
  <c r="D605" i="1"/>
  <c r="D606" i="1"/>
  <c r="D607" i="1"/>
  <c r="D608" i="1"/>
  <c r="D609" i="1"/>
  <c r="D610" i="1"/>
  <c r="D611" i="1"/>
  <c r="D612" i="1"/>
  <c r="D613" i="1"/>
  <c r="D602" i="1"/>
  <c r="E631" i="1" l="1"/>
  <c r="E636" i="1"/>
  <c r="D636" i="1"/>
  <c r="E633" i="1"/>
  <c r="D633" i="1"/>
  <c r="J44" i="2" l="1"/>
  <c r="I44" i="2"/>
  <c r="H44" i="2"/>
  <c r="G44" i="2"/>
  <c r="F44" i="2"/>
  <c r="E44" i="2"/>
  <c r="D44" i="2"/>
  <c r="C44" i="2"/>
  <c r="J41" i="2"/>
  <c r="J47" i="2" s="1"/>
  <c r="I41" i="2"/>
  <c r="I47" i="2" s="1"/>
  <c r="H41" i="2"/>
  <c r="H47" i="2" s="1"/>
  <c r="G41" i="2"/>
  <c r="G47" i="2" s="1"/>
  <c r="F41" i="2"/>
  <c r="F47" i="2" s="1"/>
  <c r="E41" i="2"/>
  <c r="E47" i="2" s="1"/>
  <c r="D41" i="2"/>
  <c r="D47" i="2" s="1"/>
  <c r="C41" i="2"/>
  <c r="C47" i="2" s="1"/>
  <c r="J38" i="2"/>
  <c r="I38" i="2"/>
  <c r="H38" i="2"/>
  <c r="G38" i="2"/>
  <c r="F38" i="2"/>
  <c r="E38" i="2"/>
  <c r="D38" i="2"/>
  <c r="C38" i="2"/>
  <c r="J21" i="2"/>
  <c r="I21" i="2"/>
  <c r="H21" i="2"/>
  <c r="G21" i="2"/>
  <c r="F21" i="2"/>
  <c r="E21" i="2"/>
  <c r="D21" i="2"/>
  <c r="C21" i="2"/>
  <c r="M637" i="1"/>
  <c r="L637" i="1"/>
  <c r="K637" i="1"/>
  <c r="J637" i="1"/>
  <c r="I637" i="1"/>
  <c r="H637" i="1"/>
  <c r="G637" i="1"/>
  <c r="F637" i="1"/>
  <c r="E637" i="1"/>
  <c r="D637" i="1"/>
  <c r="M634" i="1"/>
  <c r="M640" i="1" s="1"/>
  <c r="L634" i="1"/>
  <c r="L640" i="1" s="1"/>
  <c r="K634" i="1"/>
  <c r="K640" i="1" s="1"/>
  <c r="J634" i="1"/>
  <c r="J640" i="1" s="1"/>
  <c r="I634" i="1"/>
  <c r="I640" i="1" s="1"/>
  <c r="H634" i="1"/>
  <c r="H640" i="1" s="1"/>
  <c r="G634" i="1"/>
  <c r="G640" i="1" s="1"/>
  <c r="F634" i="1"/>
  <c r="F640" i="1" s="1"/>
  <c r="E634" i="1"/>
  <c r="E640" i="1" s="1"/>
  <c r="D634" i="1"/>
  <c r="D640" i="1" s="1"/>
  <c r="M631" i="1"/>
  <c r="L631" i="1"/>
  <c r="K631" i="1"/>
  <c r="J631" i="1"/>
  <c r="I631" i="1"/>
  <c r="H631" i="1"/>
  <c r="G631" i="1"/>
  <c r="F631" i="1"/>
  <c r="M614" i="1"/>
  <c r="L614" i="1"/>
  <c r="K614" i="1"/>
  <c r="K639" i="1" s="1"/>
  <c r="J614" i="1"/>
  <c r="I614" i="1"/>
  <c r="H614" i="1"/>
  <c r="G614" i="1"/>
  <c r="F614" i="1"/>
  <c r="J639" i="1" l="1"/>
  <c r="J641" i="1" s="1"/>
  <c r="J643" i="1" s="1"/>
  <c r="F639" i="1"/>
  <c r="F641" i="1" s="1"/>
  <c r="F643" i="1" s="1"/>
  <c r="M639" i="1"/>
  <c r="M641" i="1" s="1"/>
  <c r="M643" i="1" s="1"/>
  <c r="H639" i="1"/>
  <c r="H641" i="1" s="1"/>
  <c r="H643" i="1" s="1"/>
  <c r="G639" i="1"/>
  <c r="G641" i="1" s="1"/>
  <c r="G643" i="1" s="1"/>
  <c r="H46" i="2"/>
  <c r="H48" i="2" s="1"/>
  <c r="H50" i="2" s="1"/>
  <c r="L639" i="1"/>
  <c r="L641" i="1" s="1"/>
  <c r="L643" i="1" s="1"/>
  <c r="I639" i="1"/>
  <c r="I641" i="1" s="1"/>
  <c r="I643" i="1" s="1"/>
  <c r="I46" i="2"/>
  <c r="I48" i="2" s="1"/>
  <c r="I50" i="2" s="1"/>
  <c r="D46" i="2"/>
  <c r="D48" i="2" s="1"/>
  <c r="D50" i="2" s="1"/>
  <c r="J46" i="2"/>
  <c r="J48" i="2" s="1"/>
  <c r="J50" i="2" s="1"/>
  <c r="E46" i="2"/>
  <c r="E48" i="2" s="1"/>
  <c r="E50" i="2" s="1"/>
  <c r="C46" i="2"/>
  <c r="C48" i="2" s="1"/>
  <c r="C50" i="2" s="1"/>
  <c r="G46" i="2"/>
  <c r="G48" i="2" s="1"/>
  <c r="G50" i="2" s="1"/>
  <c r="F46" i="2"/>
  <c r="F48" i="2" s="1"/>
  <c r="F50" i="2" s="1"/>
  <c r="E614" i="1"/>
  <c r="D631" i="1"/>
  <c r="D614" i="1"/>
  <c r="K641" i="1"/>
  <c r="K643" i="1" s="1"/>
  <c r="D639" i="1" l="1"/>
  <c r="D641" i="1" s="1"/>
  <c r="D643" i="1" s="1"/>
  <c r="E639" i="1"/>
  <c r="E641" i="1" s="1"/>
  <c r="E643" i="1" s="1"/>
</calcChain>
</file>

<file path=xl/connections.xml><?xml version="1.0" encoding="utf-8"?>
<connections xmlns="http://schemas.openxmlformats.org/spreadsheetml/2006/main">
  <connection id="1" name="REP1C" type="6" refreshedVersion="0" background="1" saveData="1">
    <textPr sourceFile="C:\SLBC\REP1C.TXT" delimited="0">
      <textFields count="10">
        <textField/>
        <textField position="2"/>
        <textField position="11"/>
        <textField position="18"/>
        <textField position="27"/>
        <textField position="36"/>
        <textField position="45"/>
        <textField position="54"/>
        <textField position="62"/>
        <textField position="70"/>
      </textFields>
    </textPr>
  </connection>
</connections>
</file>

<file path=xl/sharedStrings.xml><?xml version="1.0" encoding="utf-8"?>
<sst xmlns="http://schemas.openxmlformats.org/spreadsheetml/2006/main" count="136" uniqueCount="82">
  <si>
    <t>Sr.No.</t>
  </si>
  <si>
    <t>BANK NAME</t>
  </si>
  <si>
    <t>WEAKER SEC. ADV</t>
  </si>
  <si>
    <t>Out of which assistance under/to</t>
  </si>
  <si>
    <t>ADVANCES</t>
  </si>
  <si>
    <t>NRLM</t>
  </si>
  <si>
    <t>D.R.I.</t>
  </si>
  <si>
    <t>SC/ST</t>
  </si>
  <si>
    <t>WOMEN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</si>
  <si>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</si>
  <si>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</si>
  <si>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</si>
  <si>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</si>
  <si>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</si>
  <si>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</si>
  <si>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</si>
  <si>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</si>
  <si>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</si>
  <si>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</si>
  <si>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</si>
  <si>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</si>
  <si>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</si>
  <si>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</si>
  <si>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</si>
  <si>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</si>
  <si>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</si>
  <si>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</si>
  <si>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</si>
  <si>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</si>
  <si>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</si>
  <si>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</si>
  <si>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</si>
  <si>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</si>
  <si>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</si>
  <si>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</si>
  <si>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</si>
  <si>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</si>
  <si>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</si>
  <si>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</si>
  <si>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</si>
  <si>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</si>
  <si>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C.</t>
  </si>
  <si>
    <t xml:space="preserve">REGIONAL RURAL BANKS </t>
  </si>
  <si>
    <t>Punjab Gramin Bank</t>
  </si>
  <si>
    <t>D.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</si>
  <si>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</si>
  <si>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</si>
  <si>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</si>
  <si>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</si>
  <si>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</si>
  <si>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</si>
  <si>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</si>
  <si>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</si>
  <si>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</si>
  <si>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SN</t>
  </si>
  <si>
    <t>Out of Weaker Sector Advances,  Assistance under/to</t>
  </si>
  <si>
    <t>SMALL FARMERS</t>
  </si>
  <si>
    <t>ARTISANS/VILL. INDS.</t>
  </si>
  <si>
    <t>PMEGP</t>
  </si>
  <si>
    <t>NULM</t>
  </si>
  <si>
    <t>PRIVATE SECTOR BANKS &amp; SMALL FINANCE BANKS</t>
  </si>
  <si>
    <t>RBL Bank</t>
  </si>
  <si>
    <t>(Amount in lakh)</t>
  </si>
  <si>
    <t>(Amount in lacs)</t>
  </si>
  <si>
    <t>Capital Small Finance Bank</t>
  </si>
  <si>
    <t>IDBI Bank</t>
  </si>
  <si>
    <t>J&amp;K Bank</t>
  </si>
  <si>
    <t>HDFC Bank</t>
  </si>
  <si>
    <t>ICICI Bank</t>
  </si>
  <si>
    <t>Punjab National Bank</t>
  </si>
  <si>
    <t xml:space="preserve">Bank Of Baroda </t>
  </si>
  <si>
    <t>Canara Bank</t>
  </si>
  <si>
    <t xml:space="preserve">Central Bank Of India </t>
  </si>
  <si>
    <t>Indian Bank</t>
  </si>
  <si>
    <t>WEAKER SECTOR ADVANCES AS ON SEPTEMBER 2021</t>
  </si>
  <si>
    <t>Indian Overseas Bank</t>
  </si>
  <si>
    <t xml:space="preserve">State Bank Of India </t>
  </si>
  <si>
    <t xml:space="preserve">Union Bank Of India </t>
  </si>
  <si>
    <t>UCO Bank</t>
  </si>
  <si>
    <t>Punjab  State Coop. Bank</t>
  </si>
  <si>
    <t xml:space="preserve">                                                                                                                  Annexure -51 Contd.</t>
  </si>
  <si>
    <t xml:space="preserve">                                                                                                 Annexure 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</si>
</sst>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41"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name val="Tahom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name val="Tahoma"/>
      <family val="2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ahoma"/>
      <family val="2"/>
    </font>
    <font>
      <b/>
      <sz val="14"/>
      <name val="Arial"/>
      <family val="2"/>
    </font>
    <font>
      <b/>
      <sz val="10"/>
      <name val="Rupee Foradian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u/>
      <sz val="10"/>
      <name val="Times New Roman"/>
      <family val="1"/>
    </font>
    <font>
      <sz val="12"/>
      <name val="Arial"/>
      <family val="2"/>
    </font>
    <font>
      <b/>
      <sz val="14"/>
      <color theme="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0"/>
      <color theme="1"/>
      <name val="Calibri"/>
      <family val="2"/>
      <scheme val="minor"/>
    </font>
    <font>
      <b/>
      <sz val="14"/>
      <color theme="1"/>
      <name val="Rupee Foradian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4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56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1" fillId="0" borderId="0" xfId="0" applyFont="1"/>
    <xf numFmtId="0" fontId="2" fillId="0" borderId="0" xfId="0" applyFont="1"/>
    <xf numFmtId="1" fontId="10" fillId="0" borderId="16" xfId="0" applyNumberFormat="1" applyFont="1" applyFill="1" applyBorder="1" applyAlignment="1">
      <alignment horizontal="right" vertical="center"/>
    </xf>
    <xf numFmtId="1" fontId="10" fillId="0" borderId="17" xfId="0" applyNumberFormat="1" applyFont="1" applyFill="1" applyBorder="1" applyAlignment="1">
      <alignment horizontal="right" vertical="center"/>
    </xf>
    <xf numFmtId="0" fontId="11" fillId="0" borderId="0" xfId="0" applyFont="1" applyFill="1"/>
    <xf numFmtId="1" fontId="10" fillId="0" borderId="11" xfId="0" applyNumberFormat="1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Border="1"/>
    <xf numFmtId="0" fontId="2" fillId="0" borderId="0" xfId="0" applyFont="1" applyBorder="1"/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 applyBorder="1" applyAlignment="1"/>
    <xf numFmtId="0" fontId="12" fillId="3" borderId="0" xfId="0" applyFont="1" applyFill="1"/>
    <xf numFmtId="0" fontId="11" fillId="3" borderId="0" xfId="0" applyFont="1" applyFill="1"/>
    <xf numFmtId="1" fontId="13" fillId="3" borderId="0" xfId="0" applyNumberFormat="1" applyFont="1" applyFill="1" applyBorder="1" applyAlignment="1">
      <alignment horizontal="right"/>
    </xf>
    <xf numFmtId="1" fontId="13" fillId="3" borderId="18" xfId="0" applyNumberFormat="1" applyFont="1" applyFill="1" applyBorder="1" applyAlignment="1">
      <alignment horizontal="right"/>
    </xf>
    <xf numFmtId="0" fontId="4" fillId="0" borderId="0" xfId="0" applyFont="1" applyFill="1"/>
    <xf numFmtId="0" fontId="11" fillId="0" borderId="0" xfId="0" applyFont="1" applyFill="1" applyBorder="1"/>
    <xf numFmtId="1" fontId="10" fillId="0" borderId="2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1" applyFont="1" applyFill="1" applyAlignment="1" applyProtection="1"/>
    <xf numFmtId="0" fontId="19" fillId="0" borderId="0" xfId="1" applyFont="1" applyFill="1" applyAlignment="1" applyProtection="1"/>
    <xf numFmtId="0" fontId="12" fillId="0" borderId="0" xfId="0" applyFont="1" applyFill="1"/>
    <xf numFmtId="0" fontId="20" fillId="0" borderId="0" xfId="1" applyFont="1" applyFill="1" applyAlignment="1" applyProtection="1"/>
    <xf numFmtId="1" fontId="22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/>
    <xf numFmtId="0" fontId="18" fillId="3" borderId="0" xfId="1" applyFont="1" applyFill="1" applyAlignment="1" applyProtection="1"/>
    <xf numFmtId="0" fontId="2" fillId="3" borderId="0" xfId="0" applyFont="1" applyFill="1"/>
    <xf numFmtId="0" fontId="19" fillId="3" borderId="0" xfId="1" applyFont="1" applyFill="1" applyAlignment="1" applyProtection="1"/>
    <xf numFmtId="164" fontId="11" fillId="3" borderId="0" xfId="0" applyNumberFormat="1" applyFont="1" applyFill="1"/>
    <xf numFmtId="1" fontId="10" fillId="0" borderId="3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" fontId="2" fillId="0" borderId="0" xfId="0" applyNumberFormat="1" applyFont="1" applyFill="1"/>
    <xf numFmtId="0" fontId="8" fillId="0" borderId="15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vertical="center"/>
    </xf>
    <xf numFmtId="1" fontId="10" fillId="0" borderId="19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vertical="center"/>
    </xf>
    <xf numFmtId="1" fontId="10" fillId="0" borderId="24" xfId="0" applyNumberFormat="1" applyFont="1" applyFill="1" applyBorder="1" applyAlignment="1">
      <alignment vertical="center"/>
    </xf>
    <xf numFmtId="1" fontId="10" fillId="0" borderId="24" xfId="0" applyNumberFormat="1" applyFont="1" applyFill="1" applyBorder="1" applyAlignment="1">
      <alignment horizontal="right" vertical="center"/>
    </xf>
    <xf numFmtId="1" fontId="10" fillId="0" borderId="17" xfId="0" applyNumberFormat="1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vertical="center"/>
    </xf>
    <xf numFmtId="1" fontId="22" fillId="0" borderId="17" xfId="0" applyNumberFormat="1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horizontal="center"/>
    </xf>
    <xf numFmtId="0" fontId="34" fillId="0" borderId="27" xfId="0" applyFont="1" applyFill="1" applyBorder="1"/>
    <xf numFmtId="0" fontId="35" fillId="0" borderId="10" xfId="0" applyFont="1" applyFill="1" applyBorder="1" applyAlignment="1">
      <alignment horizontal="center"/>
    </xf>
    <xf numFmtId="0" fontId="36" fillId="0" borderId="11" xfId="0" applyFont="1" applyFill="1" applyBorder="1"/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/>
    <xf numFmtId="0" fontId="34" fillId="0" borderId="6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1" fontId="32" fillId="0" borderId="16" xfId="0" applyNumberFormat="1" applyFont="1" applyFill="1" applyBorder="1"/>
    <xf numFmtId="1" fontId="22" fillId="0" borderId="16" xfId="0" applyNumberFormat="1" applyFont="1" applyFill="1" applyBorder="1" applyAlignment="1">
      <alignment horizontal="right" wrapText="1"/>
    </xf>
    <xf numFmtId="1" fontId="22" fillId="0" borderId="17" xfId="0" applyNumberFormat="1" applyFont="1" applyFill="1" applyBorder="1" applyAlignment="1">
      <alignment horizontal="right" wrapText="1"/>
    </xf>
    <xf numFmtId="1" fontId="22" fillId="0" borderId="16" xfId="0" applyNumberFormat="1" applyFont="1" applyFill="1" applyBorder="1"/>
    <xf numFmtId="1" fontId="22" fillId="0" borderId="17" xfId="0" applyNumberFormat="1" applyFont="1" applyFill="1" applyBorder="1"/>
    <xf numFmtId="1" fontId="32" fillId="0" borderId="19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1" fontId="32" fillId="0" borderId="11" xfId="0" applyNumberFormat="1" applyFont="1" applyFill="1" applyBorder="1"/>
    <xf numFmtId="1" fontId="22" fillId="0" borderId="11" xfId="0" applyNumberFormat="1" applyFont="1" applyFill="1" applyBorder="1"/>
    <xf numFmtId="1" fontId="32" fillId="0" borderId="22" xfId="0" applyNumberFormat="1" applyFont="1" applyFill="1" applyBorder="1" applyAlignment="1">
      <alignment horizontal="left"/>
    </xf>
    <xf numFmtId="1" fontId="22" fillId="0" borderId="22" xfId="0" applyNumberFormat="1" applyFont="1" applyFill="1" applyBorder="1" applyAlignment="1">
      <alignment horizontal="right"/>
    </xf>
    <xf numFmtId="1" fontId="22" fillId="0" borderId="23" xfId="0" applyNumberFormat="1" applyFont="1" applyFill="1" applyBorder="1" applyAlignment="1">
      <alignment horizontal="right"/>
    </xf>
    <xf numFmtId="1" fontId="32" fillId="0" borderId="16" xfId="0" applyNumberFormat="1" applyFont="1" applyFill="1" applyBorder="1" applyAlignment="1">
      <alignment horizontal="left"/>
    </xf>
    <xf numFmtId="1" fontId="22" fillId="0" borderId="16" xfId="0" applyNumberFormat="1" applyFont="1" applyFill="1" applyBorder="1" applyAlignment="1">
      <alignment horizontal="right"/>
    </xf>
    <xf numFmtId="1" fontId="22" fillId="0" borderId="17" xfId="0" applyNumberFormat="1" applyFont="1" applyFill="1" applyBorder="1" applyAlignment="1">
      <alignment horizontal="right"/>
    </xf>
    <xf numFmtId="1" fontId="22" fillId="0" borderId="22" xfId="0" applyNumberFormat="1" applyFont="1" applyFill="1" applyBorder="1" applyAlignment="1">
      <alignment horizontal="right" vertical="center"/>
    </xf>
    <xf numFmtId="1" fontId="22" fillId="0" borderId="23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left"/>
    </xf>
    <xf numFmtId="1" fontId="32" fillId="0" borderId="16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/>
    </xf>
    <xf numFmtId="1" fontId="22" fillId="0" borderId="12" xfId="0" applyNumberFormat="1" applyFont="1" applyFill="1" applyBorder="1"/>
    <xf numFmtId="0" fontId="22" fillId="0" borderId="34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vertical="center"/>
    </xf>
    <xf numFmtId="1" fontId="22" fillId="0" borderId="22" xfId="0" applyNumberFormat="1" applyFont="1" applyFill="1" applyBorder="1"/>
    <xf numFmtId="1" fontId="22" fillId="0" borderId="23" xfId="0" applyNumberFormat="1" applyFont="1" applyFill="1" applyBorder="1"/>
    <xf numFmtId="0" fontId="22" fillId="0" borderId="25" xfId="0" applyFont="1" applyFill="1" applyBorder="1" applyAlignment="1">
      <alignment horizontal="center"/>
    </xf>
    <xf numFmtId="1" fontId="38" fillId="0" borderId="11" xfId="0" applyNumberFormat="1" applyFont="1" applyFill="1" applyBorder="1"/>
    <xf numFmtId="1" fontId="38" fillId="0" borderId="12" xfId="0" applyNumberFormat="1" applyFont="1" applyFill="1" applyBorder="1"/>
    <xf numFmtId="1" fontId="32" fillId="0" borderId="24" xfId="0" applyNumberFormat="1" applyFont="1" applyFill="1" applyBorder="1"/>
    <xf numFmtId="1" fontId="22" fillId="0" borderId="24" xfId="0" applyNumberFormat="1" applyFont="1" applyFill="1" applyBorder="1"/>
    <xf numFmtId="1" fontId="22" fillId="0" borderId="35" xfId="0" applyNumberFormat="1" applyFont="1" applyFill="1" applyBorder="1"/>
    <xf numFmtId="0" fontId="39" fillId="0" borderId="0" xfId="0" applyFont="1" applyFill="1" applyBorder="1" applyAlignment="1">
      <alignment horizontal="center"/>
    </xf>
    <xf numFmtId="1" fontId="40" fillId="0" borderId="0" xfId="0" applyNumberFormat="1" applyFont="1" applyFill="1" applyBorder="1"/>
    <xf numFmtId="1" fontId="39" fillId="0" borderId="0" xfId="0" applyNumberFormat="1" applyFont="1" applyFill="1" applyBorder="1"/>
    <xf numFmtId="1" fontId="39" fillId="0" borderId="0" xfId="0" applyNumberFormat="1" applyFont="1" applyFill="1" applyBorder="1" applyAlignment="1"/>
    <xf numFmtId="1" fontId="32" fillId="0" borderId="0" xfId="0" applyNumberFormat="1" applyFont="1" applyFill="1" applyAlignment="1">
      <alignment vertical="center"/>
    </xf>
    <xf numFmtId="1" fontId="10" fillId="0" borderId="18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1" fillId="0" borderId="10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/>
    </xf>
    <xf numFmtId="0" fontId="33" fillId="0" borderId="27" xfId="0" applyFont="1" applyFill="1" applyBorder="1" applyAlignment="1">
      <alignment horizontal="center" vertical="top"/>
    </xf>
    <xf numFmtId="0" fontId="33" fillId="0" borderId="28" xfId="0" applyFont="1" applyFill="1" applyBorder="1" applyAlignment="1">
      <alignment horizontal="center" vertical="top"/>
    </xf>
    <xf numFmtId="0" fontId="33" fillId="0" borderId="11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/>
    </xf>
    <xf numFmtId="0" fontId="32" fillId="0" borderId="2" xfId="0" applyFont="1" applyFill="1" applyBorder="1" applyAlignment="1">
      <alignment horizontal="right" vertical="top"/>
    </xf>
    <xf numFmtId="0" fontId="32" fillId="0" borderId="3" xfId="0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right" vertical="top"/>
    </xf>
    <xf numFmtId="1" fontId="32" fillId="0" borderId="24" xfId="0" applyNumberFormat="1" applyFont="1" applyFill="1" applyBorder="1" applyAlignment="1">
      <alignment horizontal="left"/>
    </xf>
    <xf numFmtId="1" fontId="32" fillId="0" borderId="35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right"/>
    </xf>
    <xf numFmtId="0" fontId="32" fillId="0" borderId="29" xfId="0" applyFont="1" applyFill="1" applyBorder="1" applyAlignment="1">
      <alignment horizontal="left"/>
    </xf>
    <xf numFmtId="0" fontId="32" fillId="0" borderId="30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right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1" fontId="32" fillId="0" borderId="29" xfId="0" applyNumberFormat="1" applyFont="1" applyFill="1" applyBorder="1" applyAlignment="1">
      <alignment horizontal="left"/>
    </xf>
    <xf numFmtId="1" fontId="32" fillId="0" borderId="30" xfId="0" applyNumberFormat="1" applyFont="1" applyFill="1" applyBorder="1" applyAlignment="1">
      <alignment horizontal="left"/>
    </xf>
  </cellXfs>
  <cellStyles count="110">
    <cellStyle name="Currency 2" xfId="2"/>
    <cellStyle name="Excel Built-in Normal" xfId="3"/>
    <cellStyle name="Excel Built-in Normal 1" xfId="4"/>
    <cellStyle name="Excel Built-in Normal 1 2" xfId="5"/>
    <cellStyle name="Excel Built-in Normal 10" xfId="6"/>
    <cellStyle name="Excel Built-in Normal 11" xfId="7"/>
    <cellStyle name="Excel Built-in Normal 12" xfId="8"/>
    <cellStyle name="Excel Built-in Normal 13" xfId="9"/>
    <cellStyle name="Excel Built-in Normal 14" xfId="10"/>
    <cellStyle name="Excel Built-in Normal 15" xfId="11"/>
    <cellStyle name="Excel Built-in Normal 16" xfId="12"/>
    <cellStyle name="Excel Built-in Normal 17" xfId="13"/>
    <cellStyle name="Excel Built-in Normal 18" xfId="14"/>
    <cellStyle name="Excel Built-in Normal 19" xfId="15"/>
    <cellStyle name="Excel Built-in Normal 2" xfId="16"/>
    <cellStyle name="Excel Built-in Normal 20" xfId="17"/>
    <cellStyle name="Excel Built-in Normal 21" xfId="18"/>
    <cellStyle name="Excel Built-in Normal 22" xfId="19"/>
    <cellStyle name="Excel Built-in Normal 23" xfId="20"/>
    <cellStyle name="Excel Built-in Normal 24" xfId="21"/>
    <cellStyle name="Excel Built-in Normal 3" xfId="22"/>
    <cellStyle name="Excel Built-in Normal 4" xfId="23"/>
    <cellStyle name="Excel Built-in Normal 5" xfId="24"/>
    <cellStyle name="Excel Built-in Normal 6" xfId="25"/>
    <cellStyle name="Excel Built-in Normal 7" xfId="26"/>
    <cellStyle name="Excel Built-in Normal 8" xfId="27"/>
    <cellStyle name="Excel Built-in Normal 9" xfId="28"/>
    <cellStyle name="Hyperlink" xfId="1" builtinId="8"/>
    <cellStyle name="Normal" xfId="0" builtinId="0"/>
    <cellStyle name="Normal 10" xfId="29"/>
    <cellStyle name="Normal 10 2" xfId="30"/>
    <cellStyle name="Normal 11" xfId="31"/>
    <cellStyle name="Normal 11 5 2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" xfId="4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0" xfId="53"/>
    <cellStyle name="Normal 2 21" xfId="54"/>
    <cellStyle name="Normal 2 22" xfId="55"/>
    <cellStyle name="Normal 2 23" xfId="56"/>
    <cellStyle name="Normal 2 24" xfId="57"/>
    <cellStyle name="Normal 2 3" xfId="58"/>
    <cellStyle name="Normal 2 3 2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 10" xfId="77"/>
    <cellStyle name="Normal 3 11" xfId="78"/>
    <cellStyle name="Normal 3 12" xfId="79"/>
    <cellStyle name="Normal 3 13" xfId="80"/>
    <cellStyle name="Normal 3 14" xfId="81"/>
    <cellStyle name="Normal 3 15" xfId="82"/>
    <cellStyle name="Normal 3 16" xfId="83"/>
    <cellStyle name="Normal 3 17" xfId="84"/>
    <cellStyle name="Normal 3 18" xfId="85"/>
    <cellStyle name="Normal 3 19" xfId="86"/>
    <cellStyle name="Normal 3 2" xfId="87"/>
    <cellStyle name="Normal 3 20" xfId="88"/>
    <cellStyle name="Normal 3 21" xfId="89"/>
    <cellStyle name="Normal 3 22" xfId="90"/>
    <cellStyle name="Normal 3 23" xfId="91"/>
    <cellStyle name="Normal 3 24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9"/>
    <cellStyle name="Normal 30" xfId="100"/>
    <cellStyle name="Normal 31" xfId="101"/>
    <cellStyle name="Normal 4" xfId="102"/>
    <cellStyle name="Normal 5" xfId="103"/>
    <cellStyle name="Normal 6" xfId="104"/>
    <cellStyle name="Normal 6 2" xfId="105"/>
    <cellStyle name="Normal 7" xfId="106"/>
    <cellStyle name="Normal 8" xfId="107"/>
    <cellStyle name="Normal 9" xfId="108"/>
    <cellStyle name="TableStyleLight1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EP1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95:S645"/>
  <sheetViews>
    <sheetView tabSelected="1" view="pageBreakPreview" topLeftCell="B579" zoomScale="85" zoomScaleSheetLayoutView="85" workbookViewId="0">
      <selection activeCell="B595" sqref="B595:M595"/>
    </sheetView>
  </sheetViews>
  <sheetFormatPr defaultColWidth="8.90625" defaultRowHeight="18"/>
  <cols>
    <col min="1" max="1" width="8.90625" style="9"/>
    <col min="2" max="2" width="6.453125" style="25" customWidth="1"/>
    <col min="3" max="3" width="33.453125" style="12" customWidth="1"/>
    <col min="4" max="4" width="11.453125" style="26" customWidth="1"/>
    <col min="5" max="5" width="14.453125" style="26" customWidth="1"/>
    <col min="6" max="6" width="8.6328125" style="12" customWidth="1"/>
    <col min="7" max="8" width="8.36328125" style="12" customWidth="1"/>
    <col min="9" max="9" width="8.1796875" style="12" customWidth="1"/>
    <col min="10" max="10" width="9.7265625" style="12" customWidth="1"/>
    <col min="11" max="11" width="10.90625" style="12" customWidth="1"/>
    <col min="12" max="12" width="12.7265625" style="8" customWidth="1"/>
    <col min="13" max="13" width="11.6328125" style="9" customWidth="1"/>
    <col min="14" max="16384" width="8.90625" style="9"/>
  </cols>
  <sheetData>
    <row r="595" spans="2:19" s="2" customFormat="1" ht="28.2" customHeight="1" thickBot="1">
      <c r="B595" s="115" t="s">
        <v>81</v>
      </c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36"/>
      <c r="O595" s="1"/>
      <c r="P595" s="1"/>
      <c r="Q595" s="1"/>
      <c r="R595" s="1"/>
      <c r="S595" s="1"/>
    </row>
    <row r="596" spans="2:19" s="2" customFormat="1" ht="24" customHeight="1" thickBot="1">
      <c r="B596" s="116" t="s">
        <v>74</v>
      </c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8"/>
      <c r="N596" s="36"/>
      <c r="O596" s="1"/>
      <c r="P596" s="1"/>
      <c r="Q596" s="1"/>
      <c r="R596" s="1"/>
      <c r="S596" s="1"/>
    </row>
    <row r="597" spans="2:19" s="2" customFormat="1" ht="24" customHeight="1" thickBot="1">
      <c r="B597" s="119" t="s">
        <v>63</v>
      </c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1"/>
      <c r="N597" s="36"/>
      <c r="O597" s="1"/>
      <c r="P597" s="1"/>
      <c r="Q597" s="1"/>
      <c r="R597" s="1"/>
      <c r="S597" s="1"/>
    </row>
    <row r="598" spans="2:19" s="2" customFormat="1" ht="19.5" customHeight="1" thickBot="1">
      <c r="B598" s="3" t="s">
        <v>0</v>
      </c>
      <c r="C598" s="53" t="s">
        <v>1</v>
      </c>
      <c r="D598" s="122" t="s">
        <v>2</v>
      </c>
      <c r="E598" s="123"/>
      <c r="F598" s="124" t="s">
        <v>3</v>
      </c>
      <c r="G598" s="125"/>
      <c r="H598" s="125"/>
      <c r="I598" s="125"/>
      <c r="J598" s="125"/>
      <c r="K598" s="125"/>
      <c r="L598" s="125"/>
      <c r="M598" s="126"/>
      <c r="N598" s="36"/>
      <c r="O598" s="1"/>
      <c r="P598" s="1"/>
      <c r="Q598" s="1"/>
      <c r="R598" s="1"/>
      <c r="S598" s="1"/>
    </row>
    <row r="599" spans="2:19" s="2" customFormat="1" ht="16.2" thickBot="1">
      <c r="B599" s="4"/>
      <c r="C599" s="54"/>
      <c r="D599" s="127" t="s">
        <v>4</v>
      </c>
      <c r="E599" s="128"/>
      <c r="F599" s="127" t="s">
        <v>5</v>
      </c>
      <c r="G599" s="127"/>
      <c r="H599" s="127" t="s">
        <v>6</v>
      </c>
      <c r="I599" s="127"/>
      <c r="J599" s="127" t="s">
        <v>7</v>
      </c>
      <c r="K599" s="129"/>
      <c r="L599" s="127" t="s">
        <v>8</v>
      </c>
      <c r="M599" s="129"/>
      <c r="N599" s="36"/>
      <c r="O599" s="1"/>
      <c r="P599" s="1"/>
      <c r="Q599" s="1"/>
      <c r="R599" s="1"/>
      <c r="S599" s="1"/>
    </row>
    <row r="600" spans="2:19" s="2" customFormat="1" ht="16.2" thickBot="1">
      <c r="B600" s="3"/>
      <c r="C600" s="53"/>
      <c r="D600" s="5" t="s">
        <v>9</v>
      </c>
      <c r="E600" s="5" t="s">
        <v>10</v>
      </c>
      <c r="F600" s="5" t="s">
        <v>9</v>
      </c>
      <c r="G600" s="5" t="s">
        <v>10</v>
      </c>
      <c r="H600" s="5" t="s">
        <v>9</v>
      </c>
      <c r="I600" s="5" t="s">
        <v>10</v>
      </c>
      <c r="J600" s="5" t="s">
        <v>9</v>
      </c>
      <c r="K600" s="6" t="s">
        <v>10</v>
      </c>
      <c r="L600" s="5" t="s">
        <v>9</v>
      </c>
      <c r="M600" s="6" t="s">
        <v>10</v>
      </c>
      <c r="N600" s="36"/>
      <c r="O600" s="1"/>
      <c r="P600" s="1"/>
      <c r="Q600" s="1"/>
      <c r="R600" s="1"/>
      <c r="S600" s="1"/>
    </row>
    <row r="601" spans="2:19">
      <c r="B601" s="7" t="s">
        <v>11</v>
      </c>
      <c r="C601" s="130" t="s">
        <v>12</v>
      </c>
      <c r="D601" s="131"/>
      <c r="E601" s="131"/>
      <c r="F601" s="131"/>
      <c r="G601" s="131"/>
      <c r="H601" s="131"/>
      <c r="I601" s="131"/>
      <c r="J601" s="131"/>
      <c r="K601" s="131"/>
      <c r="L601" s="131"/>
      <c r="M601" s="132"/>
      <c r="N601" s="12"/>
      <c r="O601" s="8"/>
      <c r="P601" s="8"/>
      <c r="Q601" s="8"/>
      <c r="R601" s="8"/>
      <c r="S601" s="8"/>
    </row>
    <row r="602" spans="2:19" s="32" customFormat="1" ht="30" customHeight="1">
      <c r="B602" s="56">
        <v>1</v>
      </c>
      <c r="C602" s="57" t="s">
        <v>69</v>
      </c>
      <c r="D602" s="10">
        <f>F602+H602+J602+L602+'WS2'!C9+'WS2'!E9+'WS2'!G9+'WS2'!I9</f>
        <v>379271</v>
      </c>
      <c r="E602" s="10">
        <f>G602+I602+K602+M602+'WS2'!D9+'WS2'!F9+'WS2'!H9+'WS2'!J9</f>
        <v>988073.5</v>
      </c>
      <c r="F602" s="10">
        <v>451</v>
      </c>
      <c r="G602" s="10">
        <v>154.4</v>
      </c>
      <c r="H602" s="10">
        <v>268</v>
      </c>
      <c r="I602" s="10">
        <v>29.1</v>
      </c>
      <c r="J602" s="10">
        <v>24933</v>
      </c>
      <c r="K602" s="10">
        <v>63334</v>
      </c>
      <c r="L602" s="10">
        <v>65619</v>
      </c>
      <c r="M602" s="11">
        <v>203654</v>
      </c>
    </row>
    <row r="603" spans="2:19" s="32" customFormat="1" ht="30" customHeight="1">
      <c r="B603" s="56">
        <v>2</v>
      </c>
      <c r="C603" s="57" t="s">
        <v>14</v>
      </c>
      <c r="D603" s="10">
        <f>F603+H603+J603+L603+'WS2'!C10+'WS2'!E10+'WS2'!G10+'WS2'!I10</f>
        <v>193611</v>
      </c>
      <c r="E603" s="10">
        <f>G603+I603+K603+M603+'WS2'!D10+'WS2'!F10+'WS2'!H10+'WS2'!J10</f>
        <v>598165.92843999993</v>
      </c>
      <c r="F603" s="10">
        <v>343</v>
      </c>
      <c r="G603" s="10">
        <v>200.01712000000001</v>
      </c>
      <c r="H603" s="10">
        <v>1</v>
      </c>
      <c r="I603" s="10">
        <v>13.81249</v>
      </c>
      <c r="J603" s="10">
        <v>5937</v>
      </c>
      <c r="K603" s="10">
        <v>15345.299270000001</v>
      </c>
      <c r="L603" s="10">
        <v>46518</v>
      </c>
      <c r="M603" s="11">
        <v>147731</v>
      </c>
      <c r="N603" s="34"/>
      <c r="O603" s="34"/>
      <c r="P603" s="34"/>
      <c r="Q603" s="35"/>
      <c r="R603" s="35"/>
      <c r="S603" s="35"/>
    </row>
    <row r="604" spans="2:19" s="33" customFormat="1" ht="30" customHeight="1">
      <c r="B604" s="56">
        <v>3</v>
      </c>
      <c r="C604" s="57" t="s">
        <v>78</v>
      </c>
      <c r="D604" s="10">
        <f>F604+H604+J604+L604+'WS2'!C11+'WS2'!E11+'WS2'!G11+'WS2'!I11</f>
        <v>52257</v>
      </c>
      <c r="E604" s="10">
        <f>G604+I604+K604+M604+'WS2'!D11+'WS2'!F11+'WS2'!H11+'WS2'!J11</f>
        <v>108724</v>
      </c>
      <c r="F604" s="10">
        <v>1493</v>
      </c>
      <c r="G604" s="10">
        <v>335</v>
      </c>
      <c r="H604" s="10">
        <v>2096</v>
      </c>
      <c r="I604" s="10">
        <v>381</v>
      </c>
      <c r="J604" s="10">
        <v>4510</v>
      </c>
      <c r="K604" s="10">
        <v>9136</v>
      </c>
      <c r="L604" s="10">
        <v>13006</v>
      </c>
      <c r="M604" s="11">
        <v>23273</v>
      </c>
    </row>
    <row r="605" spans="2:19" s="33" customFormat="1" ht="30" customHeight="1">
      <c r="B605" s="56">
        <v>4</v>
      </c>
      <c r="C605" s="58" t="s">
        <v>70</v>
      </c>
      <c r="D605" s="10">
        <f>F605+H605+J605+L605+'WS2'!C12+'WS2'!E12+'WS2'!G12+'WS2'!I12</f>
        <v>42485.295379999996</v>
      </c>
      <c r="E605" s="10">
        <f>G605+I605+K605+M605+'WS2'!D12+'WS2'!F12+'WS2'!H12+'WS2'!J12</f>
        <v>94048.460760290647</v>
      </c>
      <c r="F605" s="10">
        <v>0</v>
      </c>
      <c r="G605" s="10">
        <v>0</v>
      </c>
      <c r="H605" s="10">
        <v>222</v>
      </c>
      <c r="I605" s="10">
        <v>257.64833089999996</v>
      </c>
      <c r="J605" s="10">
        <v>5355</v>
      </c>
      <c r="K605" s="10">
        <v>10617.171039200002</v>
      </c>
      <c r="L605" s="10">
        <v>13714.919999999998</v>
      </c>
      <c r="M605" s="11">
        <v>37703.75736413175</v>
      </c>
    </row>
    <row r="606" spans="2:19" s="33" customFormat="1" ht="30" customHeight="1">
      <c r="B606" s="56">
        <v>5</v>
      </c>
      <c r="C606" s="57" t="s">
        <v>17</v>
      </c>
      <c r="D606" s="10">
        <f>F606+H606+J606+L606+'WS2'!C13+'WS2'!E13+'WS2'!G13+'WS2'!I13</f>
        <v>39805</v>
      </c>
      <c r="E606" s="10">
        <f>G606+I606+K606+M606+'WS2'!D13+'WS2'!F13+'WS2'!H13+'WS2'!J13</f>
        <v>123898.68198230001</v>
      </c>
      <c r="F606" s="10">
        <v>116</v>
      </c>
      <c r="G606" s="10">
        <v>47.543690500000004</v>
      </c>
      <c r="H606" s="10">
        <v>66</v>
      </c>
      <c r="I606" s="10">
        <v>5.77881</v>
      </c>
      <c r="J606" s="10">
        <v>3354</v>
      </c>
      <c r="K606" s="10">
        <v>10866.7527102</v>
      </c>
      <c r="L606" s="10">
        <v>0</v>
      </c>
      <c r="M606" s="11">
        <v>0</v>
      </c>
    </row>
    <row r="607" spans="2:19" s="33" customFormat="1" ht="30" customHeight="1">
      <c r="B607" s="56">
        <v>6</v>
      </c>
      <c r="C607" s="57" t="s">
        <v>18</v>
      </c>
      <c r="D607" s="10">
        <f>F607+H607+J607+L607+'WS2'!C14+'WS2'!E14+'WS2'!G14+'WS2'!I14</f>
        <v>6754</v>
      </c>
      <c r="E607" s="10">
        <f>G607+I607+K607+M607+'WS2'!D14+'WS2'!F14+'WS2'!H14+'WS2'!J14</f>
        <v>11899.5850465</v>
      </c>
      <c r="F607" s="10">
        <v>3750</v>
      </c>
      <c r="G607" s="10">
        <v>6396.0599999999995</v>
      </c>
      <c r="H607" s="10">
        <v>0</v>
      </c>
      <c r="I607" s="10">
        <v>0</v>
      </c>
      <c r="J607" s="10">
        <v>916</v>
      </c>
      <c r="K607" s="10">
        <v>2104.7269999999999</v>
      </c>
      <c r="L607" s="10">
        <v>1638</v>
      </c>
      <c r="M607" s="11">
        <v>1985.8600000000001</v>
      </c>
    </row>
    <row r="608" spans="2:19" s="33" customFormat="1" ht="30" customHeight="1">
      <c r="B608" s="56">
        <v>7</v>
      </c>
      <c r="C608" s="57" t="s">
        <v>71</v>
      </c>
      <c r="D608" s="10">
        <f>F608+H608+J608+L608+'WS2'!C15+'WS2'!E15+'WS2'!G15+'WS2'!I15</f>
        <v>65848</v>
      </c>
      <c r="E608" s="10">
        <f>G608+I608+K608+M608+'WS2'!D15+'WS2'!F15+'WS2'!H15+'WS2'!J15</f>
        <v>154360.67844391998</v>
      </c>
      <c r="F608" s="10">
        <v>112</v>
      </c>
      <c r="G608" s="10">
        <v>54.407977700000011</v>
      </c>
      <c r="H608" s="10">
        <v>5661</v>
      </c>
      <c r="I608" s="10">
        <v>1697.9579934000001</v>
      </c>
      <c r="J608" s="10">
        <v>11414</v>
      </c>
      <c r="K608" s="10">
        <v>23273.348164749998</v>
      </c>
      <c r="L608" s="10">
        <v>18532</v>
      </c>
      <c r="M608" s="10">
        <v>8875.0845157700005</v>
      </c>
    </row>
    <row r="609" spans="2:14" s="32" customFormat="1" ht="30" customHeight="1">
      <c r="B609" s="56">
        <v>8</v>
      </c>
      <c r="C609" s="57" t="s">
        <v>72</v>
      </c>
      <c r="D609" s="10">
        <f>F609+H609+J609+L609+'WS2'!C16+'WS2'!E16+'WS2'!G16+'WS2'!I16</f>
        <v>8379</v>
      </c>
      <c r="E609" s="10">
        <f>G609+I609+K609+M609+'WS2'!D16+'WS2'!F16+'WS2'!H16+'WS2'!J16</f>
        <v>54240.834639199995</v>
      </c>
      <c r="F609" s="10">
        <v>145</v>
      </c>
      <c r="G609" s="10">
        <v>33110.174578099999</v>
      </c>
      <c r="H609" s="10">
        <v>227</v>
      </c>
      <c r="I609" s="10">
        <v>1024.8244824999999</v>
      </c>
      <c r="J609" s="10">
        <v>945</v>
      </c>
      <c r="K609" s="10">
        <v>1515.5008992</v>
      </c>
      <c r="L609" s="10">
        <v>1270</v>
      </c>
      <c r="M609" s="11">
        <v>2124.2710142999999</v>
      </c>
    </row>
    <row r="610" spans="2:14" s="33" customFormat="1" ht="30" customHeight="1">
      <c r="B610" s="56">
        <v>9</v>
      </c>
      <c r="C610" s="57" t="s">
        <v>73</v>
      </c>
      <c r="D610" s="10">
        <f>F610+H610+J610+L610+'WS2'!C17+'WS2'!E17+'WS2'!G17+'WS2'!I17</f>
        <v>8585</v>
      </c>
      <c r="E610" s="10">
        <f>G610+I610+K610+M610+'WS2'!D17+'WS2'!F17+'WS2'!H17+'WS2'!J17</f>
        <v>65265.063524655598</v>
      </c>
      <c r="F610" s="57">
        <v>113</v>
      </c>
      <c r="G610" s="57">
        <v>364.61</v>
      </c>
      <c r="H610" s="57">
        <v>253</v>
      </c>
      <c r="I610" s="57">
        <v>29.189000000000011</v>
      </c>
      <c r="J610" s="57">
        <v>2872</v>
      </c>
      <c r="K610" s="57">
        <v>9382.9000000000033</v>
      </c>
      <c r="L610" s="10">
        <v>2099</v>
      </c>
      <c r="M610" s="11">
        <v>2761.34</v>
      </c>
    </row>
    <row r="611" spans="2:14" s="33" customFormat="1" ht="30" customHeight="1">
      <c r="B611" s="56">
        <v>10</v>
      </c>
      <c r="C611" s="57" t="s">
        <v>75</v>
      </c>
      <c r="D611" s="10">
        <f>F611+H611+J611+L611+'WS2'!C18+'WS2'!E18+'WS2'!G18+'WS2'!I18</f>
        <v>12815</v>
      </c>
      <c r="E611" s="10">
        <f>G611+I611+K611+M611+'WS2'!D18+'WS2'!F18+'WS2'!H18+'WS2'!J18</f>
        <v>67262.52</v>
      </c>
      <c r="F611" s="57">
        <v>649</v>
      </c>
      <c r="G611" s="57">
        <v>242.20000000000002</v>
      </c>
      <c r="H611" s="57">
        <v>1538</v>
      </c>
      <c r="I611" s="57">
        <v>1396.25</v>
      </c>
      <c r="J611" s="57">
        <v>3829</v>
      </c>
      <c r="K611" s="57">
        <v>11620.25</v>
      </c>
      <c r="L611" s="10">
        <v>2374</v>
      </c>
      <c r="M611" s="11">
        <v>6570.25</v>
      </c>
    </row>
    <row r="612" spans="2:14" s="33" customFormat="1" ht="30" customHeight="1">
      <c r="B612" s="56">
        <v>11</v>
      </c>
      <c r="C612" s="57" t="s">
        <v>76</v>
      </c>
      <c r="D612" s="10">
        <f>F612+H612+J612+L612+'WS2'!C19+'WS2'!E19+'WS2'!G19+'WS2'!I19</f>
        <v>200447</v>
      </c>
      <c r="E612" s="10">
        <f>G612+I612+K612+M612+'WS2'!D19+'WS2'!F19+'WS2'!H19+'WS2'!J19</f>
        <v>707863.61486249999</v>
      </c>
      <c r="F612" s="10">
        <v>1039</v>
      </c>
      <c r="G612" s="10">
        <v>613.3655</v>
      </c>
      <c r="H612" s="10">
        <v>543</v>
      </c>
      <c r="I612" s="10">
        <v>88.89929579999999</v>
      </c>
      <c r="J612" s="10">
        <v>55615</v>
      </c>
      <c r="K612" s="10">
        <v>173915.42073710004</v>
      </c>
      <c r="L612" s="10">
        <v>123677</v>
      </c>
      <c r="M612" s="11">
        <v>475044.4035307999</v>
      </c>
    </row>
    <row r="613" spans="2:14" s="33" customFormat="1" ht="30" customHeight="1" thickBot="1">
      <c r="B613" s="56">
        <v>12</v>
      </c>
      <c r="C613" s="57" t="s">
        <v>77</v>
      </c>
      <c r="D613" s="10">
        <f>F613+H613+J613+L613+'WS2'!C20+'WS2'!E20+'WS2'!G20+'WS2'!I20</f>
        <v>56388</v>
      </c>
      <c r="E613" s="10">
        <f>G613+I613+K613+M613+'WS2'!D20+'WS2'!F20+'WS2'!H20+'WS2'!J20</f>
        <v>333202.45825799997</v>
      </c>
      <c r="F613" s="57">
        <v>697</v>
      </c>
      <c r="G613" s="57">
        <v>867.98577130000001</v>
      </c>
      <c r="H613" s="57">
        <v>129</v>
      </c>
      <c r="I613" s="57">
        <v>90.241290000000021</v>
      </c>
      <c r="J613" s="57">
        <v>8175</v>
      </c>
      <c r="K613" s="57">
        <v>21872.449100900001</v>
      </c>
      <c r="L613" s="10">
        <v>3900</v>
      </c>
      <c r="M613" s="11">
        <v>1301.4451915</v>
      </c>
    </row>
    <row r="614" spans="2:14" s="8" customFormat="1" ht="24" customHeight="1" thickBot="1">
      <c r="B614" s="4"/>
      <c r="C614" s="13" t="s">
        <v>25</v>
      </c>
      <c r="D614" s="13">
        <f t="shared" ref="D614:M614" si="0">SUM(D602:D613)</f>
        <v>1066645.29538</v>
      </c>
      <c r="E614" s="13">
        <f t="shared" si="0"/>
        <v>3307005.3259573663</v>
      </c>
      <c r="F614" s="13">
        <f t="shared" si="0"/>
        <v>8908</v>
      </c>
      <c r="G614" s="13">
        <f t="shared" si="0"/>
        <v>42385.764637599998</v>
      </c>
      <c r="H614" s="13">
        <f t="shared" si="0"/>
        <v>11004</v>
      </c>
      <c r="I614" s="13">
        <f t="shared" si="0"/>
        <v>5014.7016925999997</v>
      </c>
      <c r="J614" s="13">
        <f t="shared" si="0"/>
        <v>127855</v>
      </c>
      <c r="K614" s="14">
        <f t="shared" si="0"/>
        <v>352983.81892135</v>
      </c>
      <c r="L614" s="14">
        <f t="shared" si="0"/>
        <v>292347.92</v>
      </c>
      <c r="M614" s="15">
        <f t="shared" si="0"/>
        <v>911024.41161650163</v>
      </c>
      <c r="N614" s="12"/>
    </row>
    <row r="615" spans="2:14" s="8" customFormat="1">
      <c r="B615" s="7" t="s">
        <v>26</v>
      </c>
      <c r="C615" s="112" t="s">
        <v>27</v>
      </c>
      <c r="D615" s="113"/>
      <c r="E615" s="113"/>
      <c r="F615" s="113"/>
      <c r="G615" s="113"/>
      <c r="H615" s="113"/>
      <c r="I615" s="113"/>
      <c r="J615" s="113"/>
      <c r="K615" s="113"/>
      <c r="L615" s="113"/>
      <c r="M615" s="114"/>
      <c r="N615" s="12"/>
    </row>
    <row r="616" spans="2:14" s="33" customFormat="1" ht="27.6" customHeight="1">
      <c r="B616" s="56">
        <v>13</v>
      </c>
      <c r="C616" s="57" t="s">
        <v>65</v>
      </c>
      <c r="D616" s="10">
        <f>F616+H616+J616+L616+'WS2'!C23+'WS2'!E23+'WS2'!G23+'WS2'!I23</f>
        <v>17939</v>
      </c>
      <c r="E616" s="10">
        <f>G616+I616+K616+M616+'WS2'!D23+'WS2'!F23+'WS2'!H23+'WS2'!J23</f>
        <v>74512.803913801108</v>
      </c>
      <c r="F616" s="10">
        <v>1</v>
      </c>
      <c r="G616" s="10">
        <v>6.9999999999999993E-2</v>
      </c>
      <c r="H616" s="10">
        <v>300</v>
      </c>
      <c r="I616" s="10">
        <v>996.57689010000036</v>
      </c>
      <c r="J616" s="10">
        <v>405</v>
      </c>
      <c r="K616" s="10">
        <v>156.00549599999999</v>
      </c>
      <c r="L616" s="10">
        <v>405</v>
      </c>
      <c r="M616" s="11">
        <v>156.00549599999999</v>
      </c>
    </row>
    <row r="617" spans="2:14" s="32" customFormat="1" ht="27.6" customHeight="1">
      <c r="B617" s="59">
        <v>14</v>
      </c>
      <c r="C617" s="57" t="s">
        <v>66</v>
      </c>
      <c r="D617" s="10">
        <f>F617+H617+J617+L617+'WS2'!C24+'WS2'!E24+'WS2'!G24+'WS2'!I24</f>
        <v>932</v>
      </c>
      <c r="E617" s="10">
        <f>G617+I617+K617+M617+'WS2'!D24+'WS2'!F24+'WS2'!H24+'WS2'!J24</f>
        <v>3823.7155806999995</v>
      </c>
      <c r="F617" s="57">
        <v>0</v>
      </c>
      <c r="G617" s="57">
        <v>0</v>
      </c>
      <c r="H617" s="57">
        <v>197</v>
      </c>
      <c r="I617" s="57">
        <v>21.041816700000002</v>
      </c>
      <c r="J617" s="57">
        <v>26</v>
      </c>
      <c r="K617" s="57">
        <v>89.228812200000007</v>
      </c>
      <c r="L617" s="10">
        <v>605</v>
      </c>
      <c r="M617" s="11">
        <v>3338.5809419999996</v>
      </c>
    </row>
    <row r="618" spans="2:14" s="33" customFormat="1" ht="27.6" customHeight="1">
      <c r="B618" s="56">
        <v>15</v>
      </c>
      <c r="C618" s="57" t="s">
        <v>67</v>
      </c>
      <c r="D618" s="10">
        <f>F618+H618+J618+L618+'WS2'!C25+'WS2'!E25+'WS2'!G25+'WS2'!I25</f>
        <v>308933</v>
      </c>
      <c r="E618" s="10">
        <f>G618+I618+K618+M618+'WS2'!D25+'WS2'!F25+'WS2'!H25+'WS2'!J25</f>
        <v>143653.27356939996</v>
      </c>
      <c r="F618" s="10">
        <v>0</v>
      </c>
      <c r="G618" s="10">
        <v>0</v>
      </c>
      <c r="H618" s="10">
        <v>0</v>
      </c>
      <c r="I618" s="10">
        <v>0</v>
      </c>
      <c r="J618" s="10">
        <v>283</v>
      </c>
      <c r="K618" s="10">
        <v>1040.3785312</v>
      </c>
      <c r="L618" s="10">
        <v>255828</v>
      </c>
      <c r="M618" s="11">
        <v>44696.987784199999</v>
      </c>
    </row>
    <row r="619" spans="2:14" s="33" customFormat="1" ht="27.6" customHeight="1">
      <c r="B619" s="59">
        <v>16</v>
      </c>
      <c r="C619" s="57" t="s">
        <v>68</v>
      </c>
      <c r="D619" s="10">
        <f>F619+H619+J619+L619+'WS2'!C26+'WS2'!E26+'WS2'!G26+'WS2'!I26</f>
        <v>84945</v>
      </c>
      <c r="E619" s="10">
        <f>G619+I619+K619+M619+'WS2'!D26+'WS2'!F26+'WS2'!H26+'WS2'!J26</f>
        <v>570683.85261369997</v>
      </c>
      <c r="F619" s="10">
        <v>47</v>
      </c>
      <c r="G619" s="10">
        <v>17.029828399999996</v>
      </c>
      <c r="H619" s="10">
        <v>4</v>
      </c>
      <c r="I619" s="10">
        <v>1.14652</v>
      </c>
      <c r="J619" s="10">
        <v>7583</v>
      </c>
      <c r="K619" s="10">
        <v>12973.041666300001</v>
      </c>
      <c r="L619" s="10">
        <v>65525</v>
      </c>
      <c r="M619" s="11">
        <v>535613.26411689993</v>
      </c>
    </row>
    <row r="620" spans="2:14" s="33" customFormat="1" ht="27.6" customHeight="1">
      <c r="B620" s="56">
        <v>17</v>
      </c>
      <c r="C620" s="57" t="s">
        <v>32</v>
      </c>
      <c r="D620" s="10">
        <f>F620+H620+J620+L620+'WS2'!C27+'WS2'!E27+'WS2'!G27+'WS2'!I27</f>
        <v>188</v>
      </c>
      <c r="E620" s="10">
        <f>G620+I620+K620+M620+'WS2'!D27+'WS2'!F27+'WS2'!H27+'WS2'!J27</f>
        <v>4706.720268</v>
      </c>
      <c r="F620" s="10">
        <v>0</v>
      </c>
      <c r="G620" s="10">
        <v>0</v>
      </c>
      <c r="H620" s="10">
        <v>0</v>
      </c>
      <c r="I620" s="10">
        <v>0</v>
      </c>
      <c r="J620" s="10">
        <v>4</v>
      </c>
      <c r="K620" s="10">
        <v>4.5029074000000007</v>
      </c>
      <c r="L620" s="10">
        <v>0</v>
      </c>
      <c r="M620" s="11">
        <v>0</v>
      </c>
    </row>
    <row r="621" spans="2:14" s="33" customFormat="1" ht="27.6" customHeight="1">
      <c r="B621" s="59">
        <v>18</v>
      </c>
      <c r="C621" s="57" t="s">
        <v>33</v>
      </c>
      <c r="D621" s="10">
        <f>F621+H621+J621+L621+'WS2'!C28+'WS2'!E28+'WS2'!G28+'WS2'!I28</f>
        <v>47580</v>
      </c>
      <c r="E621" s="10">
        <f>G621+I621+K621+M621+'WS2'!D28+'WS2'!F28+'WS2'!H28+'WS2'!J28</f>
        <v>15032.950075099983</v>
      </c>
      <c r="F621" s="10">
        <v>0</v>
      </c>
      <c r="G621" s="10">
        <v>0</v>
      </c>
      <c r="H621" s="10">
        <v>0</v>
      </c>
      <c r="I621" s="10">
        <v>0</v>
      </c>
      <c r="J621" s="10">
        <v>32397</v>
      </c>
      <c r="K621" s="10">
        <v>6422.1016504999752</v>
      </c>
      <c r="L621" s="10">
        <v>13264</v>
      </c>
      <c r="M621" s="11">
        <v>2564.8484246000071</v>
      </c>
    </row>
    <row r="622" spans="2:14" s="33" customFormat="1" ht="27.6" customHeight="1">
      <c r="B622" s="56">
        <v>19</v>
      </c>
      <c r="C622" s="57" t="s">
        <v>34</v>
      </c>
      <c r="D622" s="10">
        <f>F622+H622+J622+L622+'WS2'!C29+'WS2'!E29+'WS2'!G29+'WS2'!I29</f>
        <v>11565</v>
      </c>
      <c r="E622" s="10">
        <f>G622+I622+K622+M622+'WS2'!D29+'WS2'!F29+'WS2'!H29+'WS2'!J29</f>
        <v>24871.732000000004</v>
      </c>
      <c r="F622" s="10">
        <v>20</v>
      </c>
      <c r="G622" s="10">
        <v>0.91200000000000003</v>
      </c>
      <c r="H622" s="10">
        <v>0</v>
      </c>
      <c r="I622" s="10">
        <v>0</v>
      </c>
      <c r="J622" s="10">
        <v>601</v>
      </c>
      <c r="K622" s="10">
        <v>543.72</v>
      </c>
      <c r="L622" s="10">
        <v>6921</v>
      </c>
      <c r="M622" s="11">
        <v>14701</v>
      </c>
    </row>
    <row r="623" spans="2:14" s="32" customFormat="1" ht="27.6" customHeight="1">
      <c r="B623" s="59">
        <v>20</v>
      </c>
      <c r="C623" s="57" t="s">
        <v>35</v>
      </c>
      <c r="D623" s="10">
        <f>F623+H623+J623+L623+'WS2'!C30+'WS2'!E30+'WS2'!G30+'WS2'!I30</f>
        <v>325266</v>
      </c>
      <c r="E623" s="10">
        <f>G623+I623+K623+M623+'WS2'!D30+'WS2'!F30+'WS2'!H30+'WS2'!J30</f>
        <v>148779.52913043796</v>
      </c>
      <c r="F623" s="10">
        <v>0</v>
      </c>
      <c r="G623" s="10">
        <v>0</v>
      </c>
      <c r="H623" s="10">
        <v>0</v>
      </c>
      <c r="I623" s="10">
        <v>0</v>
      </c>
      <c r="J623" s="10">
        <v>304335</v>
      </c>
      <c r="K623" s="10">
        <v>67234.222630437973</v>
      </c>
      <c r="L623" s="38">
        <v>17239</v>
      </c>
      <c r="M623" s="16">
        <v>13805.306499999999</v>
      </c>
    </row>
    <row r="624" spans="2:14" s="33" customFormat="1" ht="27.6" customHeight="1">
      <c r="B624" s="56">
        <v>21</v>
      </c>
      <c r="C624" s="60" t="s">
        <v>36</v>
      </c>
      <c r="D624" s="10">
        <f>F624+H624+J624+L624+'WS2'!C31+'WS2'!E31+'WS2'!G31+'WS2'!I31</f>
        <v>34534</v>
      </c>
      <c r="E624" s="10">
        <f>G624+I624+K624+M624+'WS2'!D31+'WS2'!F31+'WS2'!H31+'WS2'!J31</f>
        <v>152428.66127000001</v>
      </c>
      <c r="F624" s="38">
        <v>0</v>
      </c>
      <c r="G624" s="38">
        <v>0</v>
      </c>
      <c r="H624" s="38">
        <v>0</v>
      </c>
      <c r="I624" s="38">
        <v>0</v>
      </c>
      <c r="J624" s="38">
        <v>304</v>
      </c>
      <c r="K624" s="38">
        <v>472.46040999999985</v>
      </c>
      <c r="L624" s="38">
        <v>1206</v>
      </c>
      <c r="M624" s="16">
        <v>285.57157000000001</v>
      </c>
    </row>
    <row r="625" spans="2:19" s="33" customFormat="1" ht="27.6" customHeight="1">
      <c r="B625" s="59">
        <v>22</v>
      </c>
      <c r="C625" s="57" t="s">
        <v>37</v>
      </c>
      <c r="D625" s="10">
        <f>F625+H625+J625+L625+'WS2'!C32+'WS2'!E32+'WS2'!G32+'WS2'!I32</f>
        <v>18130</v>
      </c>
      <c r="E625" s="10">
        <f>G625+I625+K625+M625+'WS2'!D32+'WS2'!F32+'WS2'!H32+'WS2'!J32</f>
        <v>2846.6800000000003</v>
      </c>
      <c r="F625" s="10">
        <v>0</v>
      </c>
      <c r="G625" s="10">
        <v>0</v>
      </c>
      <c r="H625" s="10">
        <v>0</v>
      </c>
      <c r="I625" s="10">
        <v>0</v>
      </c>
      <c r="J625" s="10">
        <v>6126</v>
      </c>
      <c r="K625" s="10">
        <v>1339</v>
      </c>
      <c r="L625" s="10">
        <v>8992</v>
      </c>
      <c r="M625" s="10">
        <v>533</v>
      </c>
    </row>
    <row r="626" spans="2:19" s="33" customFormat="1" ht="27.6" customHeight="1">
      <c r="B626" s="59">
        <v>23</v>
      </c>
      <c r="C626" s="57" t="s">
        <v>61</v>
      </c>
      <c r="D626" s="10">
        <f>F626+H626+J626+L626+'WS2'!C33+'WS2'!E33+'WS2'!G33+'WS2'!I33</f>
        <v>239222</v>
      </c>
      <c r="E626" s="10">
        <f>G626+I626+K626+M626+'WS2'!D33+'WS2'!F33+'WS2'!H33+'WS2'!J33</f>
        <v>43524.542103500025</v>
      </c>
      <c r="F626" s="10">
        <v>0</v>
      </c>
      <c r="G626" s="10">
        <v>0</v>
      </c>
      <c r="H626" s="10">
        <v>0</v>
      </c>
      <c r="I626" s="10">
        <v>0</v>
      </c>
      <c r="J626" s="10">
        <v>48568</v>
      </c>
      <c r="K626" s="10">
        <v>8175.3328089000097</v>
      </c>
      <c r="L626" s="10">
        <v>106873</v>
      </c>
      <c r="M626" s="10">
        <v>19711.166182400008</v>
      </c>
    </row>
    <row r="627" spans="2:19" s="33" customFormat="1" ht="27.6" customHeight="1">
      <c r="B627" s="56">
        <v>24</v>
      </c>
      <c r="C627" s="57" t="s">
        <v>38</v>
      </c>
      <c r="D627" s="10">
        <f>F627+H627+J627+L627+'WS2'!C34+'WS2'!E34+'WS2'!G34+'WS2'!I34</f>
        <v>5886</v>
      </c>
      <c r="E627" s="10">
        <f>G627+I627+K627+M627+'WS2'!D34+'WS2'!F34+'WS2'!H34+'WS2'!J34</f>
        <v>17838.624015912694</v>
      </c>
      <c r="F627" s="10">
        <v>0</v>
      </c>
      <c r="G627" s="10">
        <v>0</v>
      </c>
      <c r="H627" s="10">
        <v>0</v>
      </c>
      <c r="I627" s="10">
        <v>0</v>
      </c>
      <c r="J627" s="10">
        <v>1</v>
      </c>
      <c r="K627" s="10">
        <v>2.71</v>
      </c>
      <c r="L627" s="10">
        <v>416</v>
      </c>
      <c r="M627" s="10">
        <v>1406.2007891408809</v>
      </c>
    </row>
    <row r="628" spans="2:19" s="33" customFormat="1" ht="27.6" customHeight="1">
      <c r="B628" s="59">
        <v>25</v>
      </c>
      <c r="C628" s="57" t="s">
        <v>64</v>
      </c>
      <c r="D628" s="10">
        <f>F628+H628+J628+L628+'WS2'!C35+'WS2'!E35+'WS2'!G35+'WS2'!I35</f>
        <v>3342</v>
      </c>
      <c r="E628" s="10">
        <f>G628+I628+K628+M628+'WS2'!D35+'WS2'!F35+'WS2'!H35+'WS2'!J35</f>
        <v>17149.938177600008</v>
      </c>
      <c r="F628" s="10">
        <v>0</v>
      </c>
      <c r="G628" s="10">
        <v>0</v>
      </c>
      <c r="H628" s="10">
        <v>31</v>
      </c>
      <c r="I628" s="10">
        <v>1.9317392999999998</v>
      </c>
      <c r="J628" s="10">
        <v>263</v>
      </c>
      <c r="K628" s="10">
        <v>986.10250759999963</v>
      </c>
      <c r="L628" s="10">
        <v>430</v>
      </c>
      <c r="M628" s="10">
        <v>142.51799019999999</v>
      </c>
    </row>
    <row r="629" spans="2:19" s="33" customFormat="1" ht="27.6" customHeight="1">
      <c r="B629" s="56">
        <v>26</v>
      </c>
      <c r="C629" s="57" t="s">
        <v>39</v>
      </c>
      <c r="D629" s="10">
        <f>F629+H629+J629+L629+'WS2'!C36+'WS2'!E36+'WS2'!G36+'WS2'!I36</f>
        <v>207133</v>
      </c>
      <c r="E629" s="10">
        <f>G629+I629+K629+M629+'WS2'!D36+'WS2'!F36+'WS2'!H36+'WS2'!J36</f>
        <v>45442.401086099999</v>
      </c>
      <c r="F629" s="10">
        <v>0</v>
      </c>
      <c r="G629" s="10">
        <v>0</v>
      </c>
      <c r="H629" s="10">
        <v>0</v>
      </c>
      <c r="I629" s="10">
        <v>0</v>
      </c>
      <c r="J629" s="10">
        <v>84849</v>
      </c>
      <c r="K629" s="10">
        <v>18646.580590600002</v>
      </c>
      <c r="L629" s="10">
        <v>120518</v>
      </c>
      <c r="M629" s="10">
        <v>26490.953503199999</v>
      </c>
    </row>
    <row r="630" spans="2:19" s="33" customFormat="1" ht="27.6" customHeight="1" thickBot="1">
      <c r="B630" s="59">
        <v>27</v>
      </c>
      <c r="C630" s="61" t="s">
        <v>40</v>
      </c>
      <c r="D630" s="10">
        <f>F630+H630+J630+L630+'WS2'!C37+'WS2'!E37+'WS2'!G37+'WS2'!I37</f>
        <v>48028</v>
      </c>
      <c r="E630" s="10">
        <f>G630+I630+K630+M630+'WS2'!D37+'WS2'!F37+'WS2'!H37+'WS2'!J37</f>
        <v>13262.018640000006</v>
      </c>
      <c r="F630" s="62">
        <v>0</v>
      </c>
      <c r="G630" s="62">
        <v>0</v>
      </c>
      <c r="H630" s="62">
        <v>0</v>
      </c>
      <c r="I630" s="62">
        <v>0</v>
      </c>
      <c r="J630" s="62">
        <v>817</v>
      </c>
      <c r="K630" s="62">
        <v>389.52627999999999</v>
      </c>
      <c r="L630" s="62">
        <v>42149</v>
      </c>
      <c r="M630" s="62">
        <v>11467.492370000005</v>
      </c>
      <c r="N630" s="51"/>
    </row>
    <row r="631" spans="2:19" s="8" customFormat="1" ht="24" customHeight="1" thickBot="1">
      <c r="B631" s="4"/>
      <c r="C631" s="13" t="s">
        <v>25</v>
      </c>
      <c r="D631" s="14">
        <f>SUM(D616:D630)</f>
        <v>1353623</v>
      </c>
      <c r="E631" s="14">
        <f>SUM(E616:E630)</f>
        <v>1278557.4424442514</v>
      </c>
      <c r="F631" s="52">
        <f t="shared" ref="F631:M631" si="1">SUM(F616:F630)</f>
        <v>68</v>
      </c>
      <c r="G631" s="13">
        <f t="shared" si="1"/>
        <v>18.011828399999995</v>
      </c>
      <c r="H631" s="13">
        <f t="shared" si="1"/>
        <v>532</v>
      </c>
      <c r="I631" s="13">
        <f t="shared" si="1"/>
        <v>1020.6969661000004</v>
      </c>
      <c r="J631" s="13">
        <f t="shared" si="1"/>
        <v>486562</v>
      </c>
      <c r="K631" s="13">
        <f t="shared" si="1"/>
        <v>118474.91429113797</v>
      </c>
      <c r="L631" s="13">
        <f t="shared" si="1"/>
        <v>640371</v>
      </c>
      <c r="M631" s="13">
        <f t="shared" si="1"/>
        <v>674912.89566864062</v>
      </c>
      <c r="N631" s="12"/>
    </row>
    <row r="632" spans="2:19" s="8" customFormat="1">
      <c r="B632" s="7" t="s">
        <v>41</v>
      </c>
      <c r="C632" s="112" t="s">
        <v>42</v>
      </c>
      <c r="D632" s="113"/>
      <c r="E632" s="113"/>
      <c r="F632" s="113"/>
      <c r="G632" s="113"/>
      <c r="H632" s="113"/>
      <c r="I632" s="113"/>
      <c r="J632" s="113"/>
      <c r="K632" s="113"/>
      <c r="L632" s="113"/>
      <c r="M632" s="114"/>
      <c r="N632" s="12"/>
    </row>
    <row r="633" spans="2:19" s="33" customFormat="1" ht="28.2" customHeight="1" thickBot="1">
      <c r="B633" s="56">
        <v>28</v>
      </c>
      <c r="C633" s="57" t="s">
        <v>43</v>
      </c>
      <c r="D633" s="10">
        <f>F633+H633+J633+L633+'WS2'!C40+'WS2'!E40+'WS2'!G40+'WS2'!I40</f>
        <v>247254</v>
      </c>
      <c r="E633" s="10">
        <f>G633+I633+K633+M633+'WS2'!D40+'WS2'!F40+'WS2'!H40+'WS2'!J40</f>
        <v>458771.84000000014</v>
      </c>
      <c r="F633" s="57">
        <v>2569</v>
      </c>
      <c r="G633" s="57">
        <v>1561.14</v>
      </c>
      <c r="H633" s="57">
        <v>0</v>
      </c>
      <c r="I633" s="57">
        <v>0</v>
      </c>
      <c r="J633" s="57">
        <v>58940</v>
      </c>
      <c r="K633" s="57">
        <v>81540.971865029176</v>
      </c>
      <c r="L633" s="57">
        <v>86529</v>
      </c>
      <c r="M633" s="63">
        <v>134452.04</v>
      </c>
    </row>
    <row r="634" spans="2:19" s="8" customFormat="1" ht="22.8" customHeight="1" thickBot="1">
      <c r="B634" s="17"/>
      <c r="C634" s="13" t="s">
        <v>25</v>
      </c>
      <c r="D634" s="13">
        <f>SUM(D633:D633)</f>
        <v>247254</v>
      </c>
      <c r="E634" s="13">
        <f>SUM(E633:E633)</f>
        <v>458771.84000000014</v>
      </c>
      <c r="F634" s="13">
        <f t="shared" ref="F634:M634" si="2">SUM(F633:F633)</f>
        <v>2569</v>
      </c>
      <c r="G634" s="13">
        <f t="shared" si="2"/>
        <v>1561.14</v>
      </c>
      <c r="H634" s="13">
        <f t="shared" si="2"/>
        <v>0</v>
      </c>
      <c r="I634" s="13">
        <f t="shared" si="2"/>
        <v>0</v>
      </c>
      <c r="J634" s="13">
        <f t="shared" si="2"/>
        <v>58940</v>
      </c>
      <c r="K634" s="13">
        <f t="shared" si="2"/>
        <v>81540.971865029176</v>
      </c>
      <c r="L634" s="13">
        <f t="shared" si="2"/>
        <v>86529</v>
      </c>
      <c r="M634" s="15">
        <f t="shared" si="2"/>
        <v>134452.04</v>
      </c>
      <c r="N634" s="12"/>
    </row>
    <row r="635" spans="2:19" s="8" customFormat="1" ht="22.8" customHeight="1">
      <c r="B635" s="7" t="s">
        <v>44</v>
      </c>
      <c r="C635" s="112" t="s">
        <v>45</v>
      </c>
      <c r="D635" s="113"/>
      <c r="E635" s="113"/>
      <c r="F635" s="113"/>
      <c r="G635" s="113"/>
      <c r="H635" s="113"/>
      <c r="I635" s="113"/>
      <c r="J635" s="113"/>
      <c r="K635" s="113"/>
      <c r="L635" s="113"/>
      <c r="M635" s="114"/>
      <c r="N635" s="12"/>
    </row>
    <row r="636" spans="2:19" s="33" customFormat="1" ht="27.6" customHeight="1" thickBot="1">
      <c r="B636" s="56">
        <v>29</v>
      </c>
      <c r="C636" s="60" t="s">
        <v>79</v>
      </c>
      <c r="D636" s="10">
        <f>F636+H636+J636+L636+'WS2'!C43+'WS2'!E43+'WS2'!G43+'WS2'!I43</f>
        <v>606752.07999999996</v>
      </c>
      <c r="E636" s="10">
        <f>G636+I636+K636+M636+'WS2'!D43+'WS2'!F43+'WS2'!H43+'WS2'!J43</f>
        <v>456208.81049999996</v>
      </c>
      <c r="F636" s="60">
        <v>944</v>
      </c>
      <c r="G636" s="60">
        <v>376.54</v>
      </c>
      <c r="H636" s="60">
        <v>39.270000000000003</v>
      </c>
      <c r="I636" s="60">
        <v>0</v>
      </c>
      <c r="J636" s="60">
        <v>54130</v>
      </c>
      <c r="K636" s="60">
        <v>39849.82</v>
      </c>
      <c r="L636" s="60">
        <v>68689.81</v>
      </c>
      <c r="M636" s="64">
        <v>40220.210000000006</v>
      </c>
    </row>
    <row r="637" spans="2:19" ht="22.8" customHeight="1" thickBot="1">
      <c r="B637" s="4"/>
      <c r="C637" s="13" t="s">
        <v>25</v>
      </c>
      <c r="D637" s="13">
        <f>SUM(D636)</f>
        <v>606752.07999999996</v>
      </c>
      <c r="E637" s="13">
        <f t="shared" ref="E637:M637" si="3">SUM(E636)</f>
        <v>456208.81049999996</v>
      </c>
      <c r="F637" s="13">
        <f t="shared" si="3"/>
        <v>944</v>
      </c>
      <c r="G637" s="13">
        <f t="shared" si="3"/>
        <v>376.54</v>
      </c>
      <c r="H637" s="13">
        <f t="shared" si="3"/>
        <v>39.270000000000003</v>
      </c>
      <c r="I637" s="13">
        <f t="shared" si="3"/>
        <v>0</v>
      </c>
      <c r="J637" s="13">
        <f t="shared" si="3"/>
        <v>54130</v>
      </c>
      <c r="K637" s="13">
        <f t="shared" si="3"/>
        <v>39849.82</v>
      </c>
      <c r="L637" s="13">
        <f t="shared" si="3"/>
        <v>68689.81</v>
      </c>
      <c r="M637" s="13">
        <f t="shared" si="3"/>
        <v>40220.210000000006</v>
      </c>
      <c r="N637" s="12"/>
      <c r="O637" s="8"/>
      <c r="P637" s="8"/>
      <c r="Q637" s="8"/>
      <c r="R637" s="8"/>
      <c r="S637" s="8"/>
    </row>
    <row r="638" spans="2:19" ht="22.8" customHeight="1" thickBot="1">
      <c r="B638" s="18"/>
      <c r="C638" s="112" t="s">
        <v>47</v>
      </c>
      <c r="D638" s="113"/>
      <c r="E638" s="113"/>
      <c r="F638" s="113"/>
      <c r="G638" s="113"/>
      <c r="H638" s="113"/>
      <c r="I638" s="113"/>
      <c r="J638" s="113"/>
      <c r="K638" s="113"/>
      <c r="L638" s="113"/>
      <c r="M638" s="114"/>
      <c r="N638" s="12"/>
      <c r="O638" s="8"/>
      <c r="P638" s="8"/>
      <c r="Q638" s="8"/>
      <c r="R638" s="8"/>
      <c r="S638" s="8"/>
    </row>
    <row r="639" spans="2:19" ht="22.8" customHeight="1" thickBot="1">
      <c r="B639" s="4"/>
      <c r="C639" s="13" t="s">
        <v>48</v>
      </c>
      <c r="D639" s="19">
        <f>SUM(D614+D631)</f>
        <v>2420268.29538</v>
      </c>
      <c r="E639" s="19">
        <f t="shared" ref="E639:M639" si="4">SUM(E614+E631)</f>
        <v>4585562.7684016172</v>
      </c>
      <c r="F639" s="19">
        <f>SUM(F614+F631)</f>
        <v>8976</v>
      </c>
      <c r="G639" s="19">
        <f t="shared" si="4"/>
        <v>42403.776465999996</v>
      </c>
      <c r="H639" s="19">
        <f t="shared" si="4"/>
        <v>11536</v>
      </c>
      <c r="I639" s="19">
        <f t="shared" si="4"/>
        <v>6035.3986586999999</v>
      </c>
      <c r="J639" s="19">
        <f t="shared" si="4"/>
        <v>614417</v>
      </c>
      <c r="K639" s="20">
        <f t="shared" si="4"/>
        <v>471458.733212488</v>
      </c>
      <c r="L639" s="19">
        <f t="shared" si="4"/>
        <v>932718.91999999993</v>
      </c>
      <c r="M639" s="21">
        <f t="shared" si="4"/>
        <v>1585937.3072851421</v>
      </c>
      <c r="N639" s="12"/>
      <c r="O639" s="8"/>
      <c r="P639" s="8"/>
      <c r="Q639" s="8"/>
      <c r="R639" s="8"/>
      <c r="S639" s="8"/>
    </row>
    <row r="640" spans="2:19" ht="22.8" customHeight="1" thickBot="1">
      <c r="B640" s="4"/>
      <c r="C640" s="13" t="s">
        <v>49</v>
      </c>
      <c r="D640" s="13">
        <f>SUM(D634)</f>
        <v>247254</v>
      </c>
      <c r="E640" s="13">
        <f>SUM(E634)</f>
        <v>458771.84000000014</v>
      </c>
      <c r="F640" s="13">
        <f t="shared" ref="F640:M640" si="5">SUM(F634)</f>
        <v>2569</v>
      </c>
      <c r="G640" s="13">
        <f t="shared" si="5"/>
        <v>1561.14</v>
      </c>
      <c r="H640" s="13">
        <f t="shared" si="5"/>
        <v>0</v>
      </c>
      <c r="I640" s="13">
        <f t="shared" si="5"/>
        <v>0</v>
      </c>
      <c r="J640" s="13">
        <f t="shared" si="5"/>
        <v>58940</v>
      </c>
      <c r="K640" s="13">
        <f t="shared" si="5"/>
        <v>81540.971865029176</v>
      </c>
      <c r="L640" s="13">
        <f t="shared" si="5"/>
        <v>86529</v>
      </c>
      <c r="M640" s="15">
        <f t="shared" si="5"/>
        <v>134452.04</v>
      </c>
      <c r="N640" s="12"/>
      <c r="O640" s="8"/>
      <c r="P640" s="8"/>
      <c r="Q640" s="8"/>
      <c r="R640" s="8"/>
      <c r="S640" s="8"/>
    </row>
    <row r="641" spans="2:19" ht="22.8" customHeight="1" thickBot="1">
      <c r="B641" s="4"/>
      <c r="C641" s="13" t="s">
        <v>50</v>
      </c>
      <c r="D641" s="19">
        <f>SUM(D639:D640)</f>
        <v>2667522.29538</v>
      </c>
      <c r="E641" s="19">
        <f>SUM(E639:E640)</f>
        <v>5044334.608401617</v>
      </c>
      <c r="F641" s="19">
        <f t="shared" ref="F641:M641" si="6">SUM(F639:F640)</f>
        <v>11545</v>
      </c>
      <c r="G641" s="19">
        <f t="shared" si="6"/>
        <v>43964.916465999995</v>
      </c>
      <c r="H641" s="19">
        <f t="shared" si="6"/>
        <v>11536</v>
      </c>
      <c r="I641" s="19">
        <f t="shared" si="6"/>
        <v>6035.3986586999999</v>
      </c>
      <c r="J641" s="19">
        <f t="shared" si="6"/>
        <v>673357</v>
      </c>
      <c r="K641" s="19">
        <f t="shared" si="6"/>
        <v>552999.7050775172</v>
      </c>
      <c r="L641" s="19">
        <f t="shared" si="6"/>
        <v>1019247.9199999999</v>
      </c>
      <c r="M641" s="21">
        <f t="shared" si="6"/>
        <v>1720389.3472851422</v>
      </c>
      <c r="N641" s="12"/>
      <c r="O641" s="8"/>
      <c r="P641" s="8"/>
      <c r="Q641" s="8"/>
      <c r="R641" s="8"/>
      <c r="S641" s="8"/>
    </row>
    <row r="642" spans="2:19" ht="22.8" customHeight="1" thickBot="1">
      <c r="B642" s="18"/>
      <c r="C642" s="112" t="s">
        <v>51</v>
      </c>
      <c r="D642" s="113"/>
      <c r="E642" s="113"/>
      <c r="F642" s="113"/>
      <c r="G642" s="113"/>
      <c r="H642" s="113"/>
      <c r="I642" s="113"/>
      <c r="J642" s="113"/>
      <c r="K642" s="113"/>
      <c r="L642" s="113"/>
      <c r="M642" s="114"/>
      <c r="N642" s="12"/>
      <c r="O642" s="8"/>
      <c r="P642" s="8"/>
      <c r="Q642" s="8"/>
      <c r="R642" s="8"/>
      <c r="S642" s="8"/>
    </row>
    <row r="643" spans="2:19" ht="22.8" customHeight="1" thickBot="1">
      <c r="B643" s="4"/>
      <c r="C643" s="13" t="s">
        <v>52</v>
      </c>
      <c r="D643" s="19">
        <f>SUM(D637+D641)</f>
        <v>3274274.3753800001</v>
      </c>
      <c r="E643" s="19">
        <f t="shared" ref="E643:M643" si="7">SUM(E637+E641)</f>
        <v>5500543.4189016167</v>
      </c>
      <c r="F643" s="19">
        <f t="shared" si="7"/>
        <v>12489</v>
      </c>
      <c r="G643" s="19">
        <f t="shared" si="7"/>
        <v>44341.456465999996</v>
      </c>
      <c r="H643" s="19">
        <f t="shared" si="7"/>
        <v>11575.27</v>
      </c>
      <c r="I643" s="19">
        <f t="shared" si="7"/>
        <v>6035.3986586999999</v>
      </c>
      <c r="J643" s="19">
        <f t="shared" si="7"/>
        <v>727487</v>
      </c>
      <c r="K643" s="19">
        <f t="shared" si="7"/>
        <v>592849.52507751714</v>
      </c>
      <c r="L643" s="19">
        <f t="shared" si="7"/>
        <v>1087937.73</v>
      </c>
      <c r="M643" s="21">
        <f t="shared" si="7"/>
        <v>1760609.5572851421</v>
      </c>
      <c r="N643" s="12"/>
      <c r="O643" s="8"/>
      <c r="P643" s="8"/>
      <c r="Q643" s="8"/>
      <c r="R643" s="8"/>
      <c r="S643" s="8"/>
    </row>
    <row r="644" spans="2:19" s="24" customFormat="1" ht="29.25" customHeight="1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31" t="s">
        <v>53</v>
      </c>
      <c r="M644" s="22"/>
      <c r="N644" s="37"/>
      <c r="O644" s="23"/>
      <c r="P644" s="23"/>
      <c r="Q644" s="23"/>
      <c r="R644" s="23"/>
      <c r="S644" s="23"/>
    </row>
    <row r="645" spans="2:19">
      <c r="D645" s="12"/>
      <c r="E645" s="12"/>
      <c r="L645" s="12"/>
      <c r="M645" s="30"/>
      <c r="N645" s="30"/>
    </row>
  </sheetData>
  <mergeCells count="16">
    <mergeCell ref="C642:M642"/>
    <mergeCell ref="B595:M595"/>
    <mergeCell ref="B596:M596"/>
    <mergeCell ref="B597:M597"/>
    <mergeCell ref="D598:E598"/>
    <mergeCell ref="F598:M598"/>
    <mergeCell ref="D599:E599"/>
    <mergeCell ref="F599:G599"/>
    <mergeCell ref="H599:I599"/>
    <mergeCell ref="J599:K599"/>
    <mergeCell ref="L599:M599"/>
    <mergeCell ref="C601:M601"/>
    <mergeCell ref="C615:M615"/>
    <mergeCell ref="C632:M632"/>
    <mergeCell ref="C635:M635"/>
    <mergeCell ref="C638:M638"/>
  </mergeCells>
  <printOptions horizontalCentered="1"/>
  <pageMargins left="0.8" right="0" top="1.32" bottom="0.3" header="0.25" footer="0.33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6"/>
  <sheetViews>
    <sheetView view="pageBreakPreview" zoomScaleSheetLayoutView="100" workbookViewId="0">
      <selection activeCell="C17" sqref="C17"/>
    </sheetView>
  </sheetViews>
  <sheetFormatPr defaultColWidth="8.90625" defaultRowHeight="18"/>
  <cols>
    <col min="1" max="1" width="4.81640625" style="29" customWidth="1"/>
    <col min="2" max="2" width="27.26953125" style="47" customWidth="1"/>
    <col min="3" max="3" width="11.08984375" style="30" customWidth="1"/>
    <col min="4" max="4" width="13.54296875" style="30" customWidth="1"/>
    <col min="5" max="6" width="10.54296875" style="30" customWidth="1"/>
    <col min="7" max="8" width="9.08984375" style="30" customWidth="1"/>
    <col min="9" max="9" width="8.453125" style="30" customWidth="1"/>
    <col min="10" max="10" width="10.54296875" style="30" customWidth="1"/>
    <col min="11" max="11" width="8.90625" style="30"/>
    <col min="12" max="13" width="8.90625" style="30" customWidth="1"/>
    <col min="14" max="16384" width="8.90625" style="30"/>
  </cols>
  <sheetData>
    <row r="1" spans="1:23" s="28" customFormat="1" ht="28.2" customHeight="1">
      <c r="A1" s="133" t="s">
        <v>80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23" s="28" customFormat="1" ht="19.2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23" s="28" customFormat="1" ht="21.75" customHeight="1" thickBot="1">
      <c r="A3" s="136" t="s">
        <v>74</v>
      </c>
      <c r="B3" s="137"/>
      <c r="C3" s="137"/>
      <c r="D3" s="137"/>
      <c r="E3" s="137"/>
      <c r="F3" s="137"/>
      <c r="G3" s="137"/>
      <c r="H3" s="137"/>
      <c r="I3" s="137"/>
      <c r="J3" s="138"/>
      <c r="K3" s="40"/>
      <c r="M3" s="41"/>
    </row>
    <row r="4" spans="1:23" s="28" customFormat="1" ht="16.8" customHeight="1" thickBot="1">
      <c r="A4" s="143" t="s">
        <v>62</v>
      </c>
      <c r="B4" s="144"/>
      <c r="C4" s="144"/>
      <c r="D4" s="144"/>
      <c r="E4" s="144"/>
      <c r="F4" s="144"/>
      <c r="G4" s="144"/>
      <c r="H4" s="144"/>
      <c r="I4" s="144"/>
      <c r="J4" s="145"/>
      <c r="K4" s="40"/>
      <c r="M4" s="41"/>
    </row>
    <row r="5" spans="1:23" s="28" customFormat="1" ht="15.75" customHeight="1" thickBot="1">
      <c r="A5" s="66" t="s">
        <v>54</v>
      </c>
      <c r="B5" s="67" t="s">
        <v>1</v>
      </c>
      <c r="C5" s="139" t="s">
        <v>55</v>
      </c>
      <c r="D5" s="139"/>
      <c r="E5" s="139"/>
      <c r="F5" s="139"/>
      <c r="G5" s="139"/>
      <c r="H5" s="139"/>
      <c r="I5" s="139"/>
      <c r="J5" s="140"/>
    </row>
    <row r="6" spans="1:23" s="28" customFormat="1" ht="16.5" customHeight="1" thickBot="1">
      <c r="A6" s="68"/>
      <c r="B6" s="69"/>
      <c r="C6" s="141" t="s">
        <v>56</v>
      </c>
      <c r="D6" s="141"/>
      <c r="E6" s="141" t="s">
        <v>57</v>
      </c>
      <c r="F6" s="141"/>
      <c r="G6" s="141" t="s">
        <v>58</v>
      </c>
      <c r="H6" s="141"/>
      <c r="I6" s="141" t="s">
        <v>59</v>
      </c>
      <c r="J6" s="142"/>
    </row>
    <row r="7" spans="1:23" s="28" customFormat="1" ht="16.5" customHeight="1" thickBot="1">
      <c r="A7" s="70"/>
      <c r="B7" s="71"/>
      <c r="C7" s="72" t="s">
        <v>9</v>
      </c>
      <c r="D7" s="72" t="s">
        <v>10</v>
      </c>
      <c r="E7" s="72" t="s">
        <v>9</v>
      </c>
      <c r="F7" s="72" t="s">
        <v>10</v>
      </c>
      <c r="G7" s="72" t="s">
        <v>9</v>
      </c>
      <c r="H7" s="72" t="s">
        <v>10</v>
      </c>
      <c r="I7" s="72" t="s">
        <v>9</v>
      </c>
      <c r="J7" s="73" t="s">
        <v>10</v>
      </c>
    </row>
    <row r="8" spans="1:23" ht="18.600000000000001" thickBot="1">
      <c r="A8" s="74" t="s">
        <v>11</v>
      </c>
      <c r="B8" s="149" t="s">
        <v>12</v>
      </c>
      <c r="C8" s="149"/>
      <c r="D8" s="149"/>
      <c r="E8" s="149"/>
      <c r="F8" s="149"/>
      <c r="G8" s="149"/>
      <c r="H8" s="149"/>
      <c r="I8" s="149"/>
      <c r="J8" s="150"/>
    </row>
    <row r="9" spans="1:23" ht="23.4" customHeight="1" thickBot="1">
      <c r="A9" s="75">
        <v>1</v>
      </c>
      <c r="B9" s="76" t="s">
        <v>13</v>
      </c>
      <c r="C9" s="77">
        <v>281869</v>
      </c>
      <c r="D9" s="77">
        <v>716994</v>
      </c>
      <c r="E9" s="77">
        <v>5313</v>
      </c>
      <c r="F9" s="77">
        <v>2851</v>
      </c>
      <c r="G9" s="77">
        <v>404</v>
      </c>
      <c r="H9" s="77">
        <v>758</v>
      </c>
      <c r="I9" s="77">
        <v>414</v>
      </c>
      <c r="J9" s="78">
        <v>299</v>
      </c>
      <c r="K9" s="42"/>
      <c r="M9" s="151"/>
      <c r="N9" s="152"/>
      <c r="O9" s="152"/>
      <c r="P9" s="152"/>
      <c r="Q9" s="152"/>
      <c r="R9" s="152"/>
      <c r="S9" s="152"/>
      <c r="T9" s="152"/>
      <c r="U9" s="152"/>
      <c r="V9" s="152"/>
      <c r="W9" s="153"/>
    </row>
    <row r="10" spans="1:23" s="44" customFormat="1" ht="23.4" customHeight="1" thickTop="1">
      <c r="A10" s="75">
        <v>2</v>
      </c>
      <c r="B10" s="76" t="s">
        <v>14</v>
      </c>
      <c r="C10" s="79">
        <v>139124</v>
      </c>
      <c r="D10" s="79">
        <v>429933</v>
      </c>
      <c r="E10" s="79">
        <v>0</v>
      </c>
      <c r="F10" s="79">
        <v>0</v>
      </c>
      <c r="G10" s="79">
        <v>1483</v>
      </c>
      <c r="H10" s="79">
        <v>4566.7995600000004</v>
      </c>
      <c r="I10" s="79">
        <v>205</v>
      </c>
      <c r="J10" s="80">
        <v>376</v>
      </c>
      <c r="K10" s="43"/>
    </row>
    <row r="11" spans="1:23" ht="23.4" customHeight="1">
      <c r="A11" s="75">
        <v>3</v>
      </c>
      <c r="B11" s="76" t="s">
        <v>15</v>
      </c>
      <c r="C11" s="79">
        <v>25556</v>
      </c>
      <c r="D11" s="79">
        <v>71033</v>
      </c>
      <c r="E11" s="79">
        <v>2143</v>
      </c>
      <c r="F11" s="79">
        <v>1647</v>
      </c>
      <c r="G11" s="79">
        <v>1829</v>
      </c>
      <c r="H11" s="79">
        <v>1616</v>
      </c>
      <c r="I11" s="79">
        <v>1624</v>
      </c>
      <c r="J11" s="80">
        <v>1303</v>
      </c>
      <c r="K11" s="42"/>
    </row>
    <row r="12" spans="1:23" ht="23.4" customHeight="1">
      <c r="A12" s="75">
        <v>4</v>
      </c>
      <c r="B12" s="81" t="s">
        <v>16</v>
      </c>
      <c r="C12" s="46">
        <v>20401.375379999994</v>
      </c>
      <c r="D12" s="46">
        <v>40488.109931392042</v>
      </c>
      <c r="E12" s="46">
        <v>1262</v>
      </c>
      <c r="F12" s="46">
        <v>2280.6682745015842</v>
      </c>
      <c r="G12" s="46">
        <v>1476</v>
      </c>
      <c r="H12" s="46">
        <v>2668.5162137125408</v>
      </c>
      <c r="I12" s="46">
        <v>54</v>
      </c>
      <c r="J12" s="65">
        <v>32.589606452724489</v>
      </c>
      <c r="K12" s="42"/>
    </row>
    <row r="13" spans="1:23" s="49" customFormat="1" ht="23.4" customHeight="1">
      <c r="A13" s="75">
        <v>5</v>
      </c>
      <c r="B13" s="76" t="s">
        <v>17</v>
      </c>
      <c r="C13" s="46">
        <v>35636</v>
      </c>
      <c r="D13" s="46">
        <v>111459.03494390001</v>
      </c>
      <c r="E13" s="46">
        <v>0</v>
      </c>
      <c r="F13" s="46">
        <v>0</v>
      </c>
      <c r="G13" s="46">
        <v>421</v>
      </c>
      <c r="H13" s="46">
        <v>1364.7699999999998</v>
      </c>
      <c r="I13" s="46">
        <v>212</v>
      </c>
      <c r="J13" s="65">
        <v>154.80182770000002</v>
      </c>
      <c r="K13" s="48"/>
    </row>
    <row r="14" spans="1:23" ht="23.4" customHeight="1">
      <c r="A14" s="75">
        <v>6</v>
      </c>
      <c r="B14" s="76" t="s">
        <v>18</v>
      </c>
      <c r="C14" s="46">
        <v>323</v>
      </c>
      <c r="D14" s="46">
        <v>1339.0180464999999</v>
      </c>
      <c r="E14" s="46">
        <v>0</v>
      </c>
      <c r="F14" s="46">
        <v>0</v>
      </c>
      <c r="G14" s="46">
        <v>104</v>
      </c>
      <c r="H14" s="46">
        <v>67.36</v>
      </c>
      <c r="I14" s="46">
        <v>23</v>
      </c>
      <c r="J14" s="65">
        <v>6.5600000000000005</v>
      </c>
      <c r="K14" s="42"/>
    </row>
    <row r="15" spans="1:23" ht="23.4" customHeight="1">
      <c r="A15" s="75">
        <v>7</v>
      </c>
      <c r="B15" s="76" t="s">
        <v>19</v>
      </c>
      <c r="C15" s="46">
        <v>28780</v>
      </c>
      <c r="D15" s="46">
        <v>115727</v>
      </c>
      <c r="E15" s="46">
        <v>0</v>
      </c>
      <c r="F15" s="46">
        <v>0</v>
      </c>
      <c r="G15" s="46">
        <v>716</v>
      </c>
      <c r="H15" s="46">
        <v>3302.8860064999999</v>
      </c>
      <c r="I15" s="46">
        <v>633</v>
      </c>
      <c r="J15" s="65">
        <v>1429.9937857999998</v>
      </c>
      <c r="K15" s="42"/>
    </row>
    <row r="16" spans="1:23" s="44" customFormat="1" ht="23.4" customHeight="1">
      <c r="A16" s="75">
        <v>8</v>
      </c>
      <c r="B16" s="76" t="s">
        <v>20</v>
      </c>
      <c r="C16" s="79">
        <v>5622</v>
      </c>
      <c r="D16" s="79">
        <v>16010.615577699999</v>
      </c>
      <c r="E16" s="79">
        <v>0</v>
      </c>
      <c r="F16" s="79">
        <v>0</v>
      </c>
      <c r="G16" s="79">
        <v>169</v>
      </c>
      <c r="H16" s="79">
        <v>454.94808740000002</v>
      </c>
      <c r="I16" s="79">
        <v>1</v>
      </c>
      <c r="J16" s="80">
        <v>0.5</v>
      </c>
      <c r="K16" s="43"/>
    </row>
    <row r="17" spans="1:11" ht="23.4" customHeight="1">
      <c r="A17" s="75">
        <v>9</v>
      </c>
      <c r="B17" s="76" t="s">
        <v>21</v>
      </c>
      <c r="C17" s="79">
        <v>2860</v>
      </c>
      <c r="D17" s="79">
        <v>51915.249524655599</v>
      </c>
      <c r="E17" s="79">
        <v>43</v>
      </c>
      <c r="F17" s="79">
        <v>88.7</v>
      </c>
      <c r="G17" s="79">
        <v>271</v>
      </c>
      <c r="H17" s="79">
        <v>709.72500000000002</v>
      </c>
      <c r="I17" s="79">
        <v>74</v>
      </c>
      <c r="J17" s="80">
        <v>13.35</v>
      </c>
      <c r="K17" s="42"/>
    </row>
    <row r="18" spans="1:11" s="49" customFormat="1" ht="23.4" customHeight="1">
      <c r="A18" s="75">
        <v>10</v>
      </c>
      <c r="B18" s="76" t="s">
        <v>22</v>
      </c>
      <c r="C18" s="79">
        <v>4169</v>
      </c>
      <c r="D18" s="79">
        <v>45697</v>
      </c>
      <c r="E18" s="79">
        <v>40</v>
      </c>
      <c r="F18" s="79">
        <v>57.6</v>
      </c>
      <c r="G18" s="79">
        <v>146</v>
      </c>
      <c r="H18" s="79">
        <v>1645.4699999999998</v>
      </c>
      <c r="I18" s="79">
        <v>70</v>
      </c>
      <c r="J18" s="80">
        <v>33.5</v>
      </c>
      <c r="K18" s="48"/>
    </row>
    <row r="19" spans="1:11" ht="23.4" customHeight="1">
      <c r="A19" s="75">
        <v>11</v>
      </c>
      <c r="B19" s="76" t="s">
        <v>23</v>
      </c>
      <c r="C19" s="46">
        <v>18265</v>
      </c>
      <c r="D19" s="46">
        <v>48158.550072500017</v>
      </c>
      <c r="E19" s="46">
        <v>260</v>
      </c>
      <c r="F19" s="46">
        <v>592.22593999999992</v>
      </c>
      <c r="G19" s="46">
        <v>1004</v>
      </c>
      <c r="H19" s="46">
        <v>9186.9308399999973</v>
      </c>
      <c r="I19" s="46">
        <v>44</v>
      </c>
      <c r="J19" s="65">
        <v>263.81894629999999</v>
      </c>
      <c r="K19" s="45"/>
    </row>
    <row r="20" spans="1:11" s="49" customFormat="1" ht="23.4" customHeight="1" thickBot="1">
      <c r="A20" s="75">
        <v>12</v>
      </c>
      <c r="B20" s="76" t="s">
        <v>24</v>
      </c>
      <c r="C20" s="79">
        <v>42031</v>
      </c>
      <c r="D20" s="79">
        <v>160749.83293219996</v>
      </c>
      <c r="E20" s="79">
        <v>978</v>
      </c>
      <c r="F20" s="79">
        <v>147764.0904857</v>
      </c>
      <c r="G20" s="79">
        <v>214</v>
      </c>
      <c r="H20" s="79">
        <v>407.74881859999994</v>
      </c>
      <c r="I20" s="79">
        <v>264</v>
      </c>
      <c r="J20" s="80">
        <v>148.66466779999999</v>
      </c>
      <c r="K20" s="48"/>
    </row>
    <row r="21" spans="1:11" ht="23.4" customHeight="1" thickBot="1">
      <c r="A21" s="82"/>
      <c r="B21" s="83" t="s">
        <v>25</v>
      </c>
      <c r="C21" s="84">
        <f t="shared" ref="C21:J21" si="0">SUM(C9:C20)</f>
        <v>604636.37537999998</v>
      </c>
      <c r="D21" s="84">
        <f t="shared" si="0"/>
        <v>1809504.4110288478</v>
      </c>
      <c r="E21" s="84">
        <f t="shared" si="0"/>
        <v>10039</v>
      </c>
      <c r="F21" s="84">
        <f t="shared" si="0"/>
        <v>155281.28470020159</v>
      </c>
      <c r="G21" s="84">
        <f t="shared" si="0"/>
        <v>8237</v>
      </c>
      <c r="H21" s="84">
        <f t="shared" si="0"/>
        <v>26749.15452621254</v>
      </c>
      <c r="I21" s="84">
        <f t="shared" si="0"/>
        <v>3618</v>
      </c>
      <c r="J21" s="84">
        <f t="shared" si="0"/>
        <v>4061.7788340527241</v>
      </c>
      <c r="K21" s="42"/>
    </row>
    <row r="22" spans="1:11" ht="23.4" customHeight="1">
      <c r="A22" s="74" t="s">
        <v>26</v>
      </c>
      <c r="B22" s="154" t="s">
        <v>60</v>
      </c>
      <c r="C22" s="154"/>
      <c r="D22" s="154"/>
      <c r="E22" s="154"/>
      <c r="F22" s="154"/>
      <c r="G22" s="154"/>
      <c r="H22" s="154"/>
      <c r="I22" s="154"/>
      <c r="J22" s="155"/>
      <c r="K22" s="42"/>
    </row>
    <row r="23" spans="1:11" ht="23.4" customHeight="1">
      <c r="A23" s="75">
        <v>13</v>
      </c>
      <c r="B23" s="85" t="s">
        <v>28</v>
      </c>
      <c r="C23" s="86">
        <v>16144</v>
      </c>
      <c r="D23" s="86">
        <v>72923.716486621008</v>
      </c>
      <c r="E23" s="86">
        <v>641</v>
      </c>
      <c r="F23" s="86">
        <v>232.51996778010002</v>
      </c>
      <c r="G23" s="86">
        <v>43</v>
      </c>
      <c r="H23" s="86">
        <v>47.909577300000002</v>
      </c>
      <c r="I23" s="86"/>
      <c r="J23" s="87"/>
      <c r="K23" s="42"/>
    </row>
    <row r="24" spans="1:11" ht="23.4" customHeight="1">
      <c r="A24" s="75">
        <v>14</v>
      </c>
      <c r="B24" s="88" t="s">
        <v>29</v>
      </c>
      <c r="C24" s="89">
        <v>72</v>
      </c>
      <c r="D24" s="89">
        <v>260.03853699999996</v>
      </c>
      <c r="E24" s="89">
        <v>0</v>
      </c>
      <c r="F24" s="89">
        <v>0</v>
      </c>
      <c r="G24" s="89">
        <v>30</v>
      </c>
      <c r="H24" s="89">
        <v>113.81547280000001</v>
      </c>
      <c r="I24" s="89">
        <v>2</v>
      </c>
      <c r="J24" s="90">
        <v>1.01</v>
      </c>
      <c r="K24" s="42"/>
    </row>
    <row r="25" spans="1:11" ht="23.4" customHeight="1">
      <c r="A25" s="75">
        <v>15</v>
      </c>
      <c r="B25" s="88" t="s">
        <v>30</v>
      </c>
      <c r="C25" s="89">
        <v>52822</v>
      </c>
      <c r="D25" s="89">
        <v>97915.907253999976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90">
        <v>0</v>
      </c>
      <c r="K25" s="42"/>
    </row>
    <row r="26" spans="1:11" ht="23.4" customHeight="1">
      <c r="A26" s="75">
        <v>16</v>
      </c>
      <c r="B26" s="88" t="s">
        <v>31</v>
      </c>
      <c r="C26" s="46">
        <v>11776</v>
      </c>
      <c r="D26" s="46">
        <v>22078.115172900001</v>
      </c>
      <c r="E26" s="46">
        <v>0</v>
      </c>
      <c r="F26" s="46">
        <v>0</v>
      </c>
      <c r="G26" s="46">
        <v>0</v>
      </c>
      <c r="H26" s="46">
        <v>0</v>
      </c>
      <c r="I26" s="46">
        <v>10</v>
      </c>
      <c r="J26" s="65">
        <v>1.2553092000000001</v>
      </c>
      <c r="K26" s="42"/>
    </row>
    <row r="27" spans="1:11" s="49" customFormat="1" ht="23.4" customHeight="1">
      <c r="A27" s="75">
        <v>17</v>
      </c>
      <c r="B27" s="88" t="s">
        <v>32</v>
      </c>
      <c r="C27" s="46">
        <v>184</v>
      </c>
      <c r="D27" s="46">
        <v>4702.2173605999997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65">
        <v>0</v>
      </c>
      <c r="K27" s="48"/>
    </row>
    <row r="28" spans="1:11" s="32" customFormat="1" ht="23.4" customHeight="1">
      <c r="A28" s="75">
        <v>18</v>
      </c>
      <c r="B28" s="88" t="s">
        <v>33</v>
      </c>
      <c r="C28" s="46">
        <v>1919</v>
      </c>
      <c r="D28" s="46">
        <v>6046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65">
        <v>0</v>
      </c>
      <c r="K28" s="50"/>
    </row>
    <row r="29" spans="1:11" ht="23.4" customHeight="1">
      <c r="A29" s="75">
        <v>19</v>
      </c>
      <c r="B29" s="85" t="s">
        <v>34</v>
      </c>
      <c r="C29" s="91">
        <v>4018</v>
      </c>
      <c r="D29" s="91">
        <v>9618.7000000000007</v>
      </c>
      <c r="E29" s="91">
        <v>5</v>
      </c>
      <c r="F29" s="91">
        <v>7.4</v>
      </c>
      <c r="G29" s="91">
        <v>0</v>
      </c>
      <c r="H29" s="91">
        <v>0</v>
      </c>
      <c r="I29" s="91">
        <v>0</v>
      </c>
      <c r="J29" s="92">
        <v>0</v>
      </c>
      <c r="K29" s="42"/>
    </row>
    <row r="30" spans="1:11" ht="23.4" customHeight="1">
      <c r="A30" s="75">
        <v>20</v>
      </c>
      <c r="B30" s="85" t="s">
        <v>35</v>
      </c>
      <c r="C30" s="91">
        <v>3692</v>
      </c>
      <c r="D30" s="91">
        <v>67740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2">
        <v>0</v>
      </c>
      <c r="K30" s="42"/>
    </row>
    <row r="31" spans="1:11" ht="23.4" customHeight="1">
      <c r="A31" s="75">
        <v>21</v>
      </c>
      <c r="B31" s="85" t="s">
        <v>36</v>
      </c>
      <c r="C31" s="91">
        <v>33024</v>
      </c>
      <c r="D31" s="91">
        <v>151670.62929000001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2">
        <v>0</v>
      </c>
      <c r="K31" s="42"/>
    </row>
    <row r="32" spans="1:11" ht="23.4" customHeight="1">
      <c r="A32" s="75">
        <v>22</v>
      </c>
      <c r="B32" s="85" t="s">
        <v>37</v>
      </c>
      <c r="C32" s="91">
        <v>3012</v>
      </c>
      <c r="D32" s="91">
        <v>974.68000000000018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2">
        <v>0</v>
      </c>
      <c r="K32" s="42"/>
    </row>
    <row r="33" spans="1:11" ht="23.4" customHeight="1">
      <c r="A33" s="75">
        <v>23</v>
      </c>
      <c r="B33" s="85" t="s">
        <v>61</v>
      </c>
      <c r="C33" s="91">
        <v>83781</v>
      </c>
      <c r="D33" s="91">
        <v>15638.043112200008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2">
        <v>0</v>
      </c>
      <c r="K33" s="42"/>
    </row>
    <row r="34" spans="1:11" ht="23.4" customHeight="1">
      <c r="A34" s="75">
        <v>24</v>
      </c>
      <c r="B34" s="88" t="s">
        <v>38</v>
      </c>
      <c r="C34" s="46">
        <v>5469</v>
      </c>
      <c r="D34" s="46">
        <v>16429.713226771812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65">
        <v>0</v>
      </c>
      <c r="K34" s="42"/>
    </row>
    <row r="35" spans="1:11" ht="23.4" customHeight="1">
      <c r="A35" s="75">
        <v>25</v>
      </c>
      <c r="B35" s="88" t="s">
        <v>64</v>
      </c>
      <c r="C35" s="46">
        <v>2604</v>
      </c>
      <c r="D35" s="46">
        <v>16001.394870500009</v>
      </c>
      <c r="E35" s="46">
        <v>14</v>
      </c>
      <c r="F35" s="46">
        <v>17.991070000000001</v>
      </c>
      <c r="G35" s="46">
        <v>0</v>
      </c>
      <c r="H35" s="46">
        <v>0</v>
      </c>
      <c r="I35" s="46">
        <v>0</v>
      </c>
      <c r="J35" s="65">
        <v>0</v>
      </c>
      <c r="K35" s="42"/>
    </row>
    <row r="36" spans="1:11" s="49" customFormat="1" ht="23.4" customHeight="1">
      <c r="A36" s="75">
        <v>26</v>
      </c>
      <c r="B36" s="85" t="s">
        <v>39</v>
      </c>
      <c r="C36" s="91">
        <v>1766</v>
      </c>
      <c r="D36" s="91">
        <v>304.86699229999994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2">
        <v>0</v>
      </c>
      <c r="K36" s="48"/>
    </row>
    <row r="37" spans="1:11" ht="23.4" customHeight="1" thickBot="1">
      <c r="A37" s="75">
        <v>27</v>
      </c>
      <c r="B37" s="88" t="s">
        <v>40</v>
      </c>
      <c r="C37" s="46">
        <v>5062</v>
      </c>
      <c r="D37" s="46">
        <v>1404.99999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65">
        <v>0</v>
      </c>
      <c r="K37" s="42"/>
    </row>
    <row r="38" spans="1:11" ht="23.4" customHeight="1" thickBot="1">
      <c r="A38" s="82"/>
      <c r="B38" s="83" t="s">
        <v>25</v>
      </c>
      <c r="C38" s="84">
        <f>SUM(C23:C37)</f>
        <v>225345</v>
      </c>
      <c r="D38" s="84">
        <f>SUM(D23:D37)</f>
        <v>483709.0222928928</v>
      </c>
      <c r="E38" s="84">
        <f t="shared" ref="E38:J38" si="1">SUM(E23:E37)</f>
        <v>660</v>
      </c>
      <c r="F38" s="84">
        <f t="shared" si="1"/>
        <v>257.9110377801</v>
      </c>
      <c r="G38" s="84">
        <f t="shared" si="1"/>
        <v>73</v>
      </c>
      <c r="H38" s="84">
        <f t="shared" si="1"/>
        <v>161.7250501</v>
      </c>
      <c r="I38" s="84">
        <f t="shared" si="1"/>
        <v>12</v>
      </c>
      <c r="J38" s="84">
        <f t="shared" si="1"/>
        <v>2.2653091999999999</v>
      </c>
      <c r="K38" s="42"/>
    </row>
    <row r="39" spans="1:11" ht="23.4" customHeight="1">
      <c r="A39" s="93" t="s">
        <v>41</v>
      </c>
      <c r="B39" s="154" t="s">
        <v>42</v>
      </c>
      <c r="C39" s="154"/>
      <c r="D39" s="154"/>
      <c r="E39" s="154"/>
      <c r="F39" s="154"/>
      <c r="G39" s="154"/>
      <c r="H39" s="154"/>
      <c r="I39" s="154"/>
      <c r="J39" s="155"/>
      <c r="K39" s="42"/>
    </row>
    <row r="40" spans="1:11" s="49" customFormat="1" ht="23.4" customHeight="1" thickBot="1">
      <c r="A40" s="75">
        <v>28</v>
      </c>
      <c r="B40" s="94" t="s">
        <v>43</v>
      </c>
      <c r="C40" s="79">
        <v>78361</v>
      </c>
      <c r="D40" s="79">
        <v>231009.9500000001</v>
      </c>
      <c r="E40" s="79">
        <v>20661</v>
      </c>
      <c r="F40" s="79">
        <v>10071.908134970821</v>
      </c>
      <c r="G40" s="79">
        <v>194</v>
      </c>
      <c r="H40" s="79">
        <v>135.82999999999998</v>
      </c>
      <c r="I40" s="79">
        <v>0</v>
      </c>
      <c r="J40" s="80">
        <v>0</v>
      </c>
      <c r="K40" s="48"/>
    </row>
    <row r="41" spans="1:11" ht="23.4" customHeight="1" thickBot="1">
      <c r="A41" s="95"/>
      <c r="B41" s="83" t="s">
        <v>25</v>
      </c>
      <c r="C41" s="84">
        <f t="shared" ref="C41:J41" si="2">SUM(C40:C40)</f>
        <v>78361</v>
      </c>
      <c r="D41" s="84">
        <f t="shared" si="2"/>
        <v>231009.9500000001</v>
      </c>
      <c r="E41" s="84">
        <f t="shared" si="2"/>
        <v>20661</v>
      </c>
      <c r="F41" s="84">
        <f t="shared" si="2"/>
        <v>10071.908134970821</v>
      </c>
      <c r="G41" s="84">
        <f t="shared" si="2"/>
        <v>194</v>
      </c>
      <c r="H41" s="84">
        <f t="shared" si="2"/>
        <v>135.82999999999998</v>
      </c>
      <c r="I41" s="84">
        <f t="shared" si="2"/>
        <v>0</v>
      </c>
      <c r="J41" s="96">
        <f t="shared" si="2"/>
        <v>0</v>
      </c>
      <c r="K41" s="42"/>
    </row>
    <row r="42" spans="1:11" ht="23.4" customHeight="1">
      <c r="A42" s="93" t="s">
        <v>44</v>
      </c>
      <c r="B42" s="154" t="s">
        <v>45</v>
      </c>
      <c r="C42" s="154"/>
      <c r="D42" s="154"/>
      <c r="E42" s="154"/>
      <c r="F42" s="154"/>
      <c r="G42" s="154"/>
      <c r="H42" s="154"/>
      <c r="I42" s="154"/>
      <c r="J42" s="155"/>
      <c r="K42" s="42"/>
    </row>
    <row r="43" spans="1:11" ht="23.4" customHeight="1" thickBot="1">
      <c r="A43" s="97">
        <v>29</v>
      </c>
      <c r="B43" s="98" t="s">
        <v>46</v>
      </c>
      <c r="C43" s="99">
        <v>480790</v>
      </c>
      <c r="D43" s="99">
        <v>374829.76049999997</v>
      </c>
      <c r="E43" s="99">
        <v>2159</v>
      </c>
      <c r="F43" s="99">
        <v>932.48</v>
      </c>
      <c r="G43" s="99">
        <v>0</v>
      </c>
      <c r="H43" s="99">
        <v>0</v>
      </c>
      <c r="I43" s="99">
        <v>0</v>
      </c>
      <c r="J43" s="100">
        <v>0</v>
      </c>
      <c r="K43" s="42"/>
    </row>
    <row r="44" spans="1:11" ht="23.4" customHeight="1" thickBot="1">
      <c r="A44" s="82"/>
      <c r="B44" s="83" t="s">
        <v>25</v>
      </c>
      <c r="C44" s="84">
        <f>SUM(C43)</f>
        <v>480790</v>
      </c>
      <c r="D44" s="84">
        <f t="shared" ref="D44:J44" si="3">SUM(D43)</f>
        <v>374829.76049999997</v>
      </c>
      <c r="E44" s="84">
        <f t="shared" si="3"/>
        <v>2159</v>
      </c>
      <c r="F44" s="84">
        <f t="shared" si="3"/>
        <v>932.48</v>
      </c>
      <c r="G44" s="84">
        <f t="shared" si="3"/>
        <v>0</v>
      </c>
      <c r="H44" s="84">
        <f t="shared" si="3"/>
        <v>0</v>
      </c>
      <c r="I44" s="84">
        <f t="shared" si="3"/>
        <v>0</v>
      </c>
      <c r="J44" s="84">
        <f t="shared" si="3"/>
        <v>0</v>
      </c>
      <c r="K44" s="42"/>
    </row>
    <row r="45" spans="1:11" ht="23.4" customHeight="1" thickBot="1">
      <c r="A45" s="101"/>
      <c r="B45" s="146" t="s">
        <v>47</v>
      </c>
      <c r="C45" s="146"/>
      <c r="D45" s="146"/>
      <c r="E45" s="146"/>
      <c r="F45" s="146"/>
      <c r="G45" s="146"/>
      <c r="H45" s="146"/>
      <c r="I45" s="146"/>
      <c r="J45" s="147"/>
      <c r="K45" s="42"/>
    </row>
    <row r="46" spans="1:11" ht="23.4" customHeight="1" thickBot="1">
      <c r="A46" s="82"/>
      <c r="B46" s="83" t="s">
        <v>48</v>
      </c>
      <c r="C46" s="102">
        <f t="shared" ref="C46:J46" si="4">SUM(C21+C38)</f>
        <v>829981.37537999998</v>
      </c>
      <c r="D46" s="102">
        <f t="shared" si="4"/>
        <v>2293213.4333217405</v>
      </c>
      <c r="E46" s="102">
        <f t="shared" si="4"/>
        <v>10699</v>
      </c>
      <c r="F46" s="102">
        <f t="shared" si="4"/>
        <v>155539.1957379817</v>
      </c>
      <c r="G46" s="102">
        <f t="shared" si="4"/>
        <v>8310</v>
      </c>
      <c r="H46" s="102">
        <f t="shared" si="4"/>
        <v>26910.879576312542</v>
      </c>
      <c r="I46" s="102">
        <f t="shared" si="4"/>
        <v>3630</v>
      </c>
      <c r="J46" s="103">
        <f t="shared" si="4"/>
        <v>4064.0441432527241</v>
      </c>
      <c r="K46" s="42"/>
    </row>
    <row r="47" spans="1:11" ht="23.4" customHeight="1" thickBot="1">
      <c r="A47" s="101"/>
      <c r="B47" s="104" t="s">
        <v>49</v>
      </c>
      <c r="C47" s="105">
        <f t="shared" ref="C47:J47" si="5">SUM(C41)</f>
        <v>78361</v>
      </c>
      <c r="D47" s="105">
        <f t="shared" si="5"/>
        <v>231009.9500000001</v>
      </c>
      <c r="E47" s="105">
        <f t="shared" si="5"/>
        <v>20661</v>
      </c>
      <c r="F47" s="105">
        <f t="shared" si="5"/>
        <v>10071.908134970821</v>
      </c>
      <c r="G47" s="105">
        <f t="shared" si="5"/>
        <v>194</v>
      </c>
      <c r="H47" s="105">
        <f t="shared" si="5"/>
        <v>135.82999999999998</v>
      </c>
      <c r="I47" s="105">
        <f t="shared" si="5"/>
        <v>0</v>
      </c>
      <c r="J47" s="106">
        <f t="shared" si="5"/>
        <v>0</v>
      </c>
      <c r="K47" s="42"/>
    </row>
    <row r="48" spans="1:11" ht="23.4" customHeight="1" thickBot="1">
      <c r="A48" s="82"/>
      <c r="B48" s="83" t="s">
        <v>50</v>
      </c>
      <c r="C48" s="102">
        <f t="shared" ref="C48:J48" si="6">SUM(C46:C47)</f>
        <v>908342.37537999998</v>
      </c>
      <c r="D48" s="102">
        <f t="shared" si="6"/>
        <v>2524223.3833217407</v>
      </c>
      <c r="E48" s="102">
        <f t="shared" si="6"/>
        <v>31360</v>
      </c>
      <c r="F48" s="102">
        <f t="shared" si="6"/>
        <v>165611.10387295252</v>
      </c>
      <c r="G48" s="102">
        <f t="shared" si="6"/>
        <v>8504</v>
      </c>
      <c r="H48" s="102">
        <f t="shared" si="6"/>
        <v>27046.709576312544</v>
      </c>
      <c r="I48" s="102">
        <f t="shared" si="6"/>
        <v>3630</v>
      </c>
      <c r="J48" s="103">
        <f t="shared" si="6"/>
        <v>4064.0441432527241</v>
      </c>
      <c r="K48" s="42"/>
    </row>
    <row r="49" spans="1:11" ht="23.4" customHeight="1" thickBot="1">
      <c r="A49" s="101"/>
      <c r="B49" s="146" t="s">
        <v>51</v>
      </c>
      <c r="C49" s="146"/>
      <c r="D49" s="146"/>
      <c r="E49" s="146"/>
      <c r="F49" s="146"/>
      <c r="G49" s="146"/>
      <c r="H49" s="146"/>
      <c r="I49" s="146"/>
      <c r="J49" s="147"/>
      <c r="K49" s="42"/>
    </row>
    <row r="50" spans="1:11" ht="23.4" customHeight="1" thickBot="1">
      <c r="A50" s="82"/>
      <c r="B50" s="83" t="s">
        <v>52</v>
      </c>
      <c r="C50" s="102">
        <f>SUM(C44+C48)</f>
        <v>1389132.3753800001</v>
      </c>
      <c r="D50" s="102">
        <f t="shared" ref="D50:J50" si="7">SUM(D44+D48)</f>
        <v>2899053.1438217405</v>
      </c>
      <c r="E50" s="102">
        <f t="shared" si="7"/>
        <v>33519</v>
      </c>
      <c r="F50" s="102">
        <f t="shared" si="7"/>
        <v>166543.58387295253</v>
      </c>
      <c r="G50" s="102">
        <f t="shared" si="7"/>
        <v>8504</v>
      </c>
      <c r="H50" s="102">
        <f t="shared" si="7"/>
        <v>27046.709576312544</v>
      </c>
      <c r="I50" s="102">
        <f t="shared" si="7"/>
        <v>3630</v>
      </c>
      <c r="J50" s="103">
        <f t="shared" si="7"/>
        <v>4064.0441432527241</v>
      </c>
      <c r="K50" s="42"/>
    </row>
    <row r="51" spans="1:11" ht="30" customHeight="1">
      <c r="A51" s="107"/>
      <c r="B51" s="108"/>
      <c r="C51" s="109"/>
      <c r="D51" s="109"/>
      <c r="E51" s="109"/>
      <c r="F51" s="109"/>
      <c r="G51" s="110"/>
      <c r="H51" s="110"/>
      <c r="I51" s="111" t="s">
        <v>53</v>
      </c>
      <c r="J51" s="110"/>
      <c r="K51" s="42"/>
    </row>
    <row r="52" spans="1:11">
      <c r="A52" s="27"/>
      <c r="C52" s="28"/>
      <c r="D52" s="28"/>
      <c r="E52" s="28"/>
      <c r="F52" s="28"/>
      <c r="G52" s="28"/>
      <c r="H52" s="28"/>
      <c r="I52" s="28"/>
      <c r="J52" s="28"/>
    </row>
    <row r="53" spans="1:11">
      <c r="A53" s="148"/>
      <c r="B53" s="148"/>
      <c r="C53" s="148"/>
      <c r="D53" s="148"/>
      <c r="E53" s="148"/>
      <c r="F53" s="148"/>
      <c r="G53" s="148"/>
      <c r="H53" s="148"/>
      <c r="I53" s="39"/>
      <c r="J53" s="39"/>
    </row>
    <row r="616" spans="4:4">
      <c r="D616" s="55">
        <f>F616+H616+J616+L616+'WS2'!C23+'WS2'!E23+'WS2'!G23+'WS2'!I230</f>
        <v>16828</v>
      </c>
    </row>
  </sheetData>
  <mergeCells count="17">
    <mergeCell ref="B49:J49"/>
    <mergeCell ref="A53:H53"/>
    <mergeCell ref="B8:J8"/>
    <mergeCell ref="M9:W9"/>
    <mergeCell ref="B22:J22"/>
    <mergeCell ref="B39:J39"/>
    <mergeCell ref="B42:J42"/>
    <mergeCell ref="B45:J45"/>
    <mergeCell ref="A1:J1"/>
    <mergeCell ref="A2:J2"/>
    <mergeCell ref="A3:J3"/>
    <mergeCell ref="C5:J5"/>
    <mergeCell ref="C6:D6"/>
    <mergeCell ref="E6:F6"/>
    <mergeCell ref="G6:H6"/>
    <mergeCell ref="I6:J6"/>
    <mergeCell ref="A4:J4"/>
  </mergeCells>
  <printOptions horizontalCentered="1"/>
  <pageMargins left="0" right="0.46" top="0.9" bottom="0.24" header="0.25" footer="0.26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WS1</vt:lpstr>
      <vt:lpstr>WS2</vt:lpstr>
      <vt:lpstr>'WS1'!Print_Area</vt:lpstr>
      <vt:lpstr>'WS2'!Print_Area</vt:lpstr>
      <vt:lpstr>'WS1'!REP1C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2021-10-30T11:11:05Z</cp:lastPrinted>
  <dcterms:created xsi:type="dcterms:W3CDTF">2021-02-05T12:52:16Z</dcterms:created>
  <dcterms:modified xsi:type="dcterms:W3CDTF">2021-11-15T07:56:43Z</dcterms:modified>
</cp:coreProperties>
</file>