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\"/>
    </mc:Choice>
  </mc:AlternateContent>
  <bookViews>
    <workbookView xWindow="-108" yWindow="-108" windowWidth="23268" windowHeight="12576"/>
  </bookViews>
  <sheets>
    <sheet name="WOMEN1" sheetId="1" r:id="rId1"/>
  </sheets>
  <definedNames>
    <definedName name="_xlnm.Print_Area" localSheetId="0">WOMEN1!$A$2:$M$50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8" i="1"/>
  <c r="G28" i="1"/>
  <c r="H31" i="1" l="1"/>
  <c r="H32" i="1"/>
  <c r="G32" i="1"/>
  <c r="H10" i="1" l="1"/>
  <c r="H11" i="1"/>
  <c r="G11" i="1"/>
  <c r="H23" i="1" l="1"/>
  <c r="H24" i="1"/>
  <c r="G24" i="1"/>
  <c r="H39" i="1" l="1"/>
  <c r="G39" i="1"/>
  <c r="J46" i="1" l="1"/>
  <c r="I46" i="1"/>
  <c r="J45" i="1"/>
  <c r="J47" i="1" s="1"/>
  <c r="J49" i="1" s="1"/>
  <c r="I45" i="1"/>
  <c r="I47" i="1" s="1"/>
  <c r="I49" i="1" s="1"/>
  <c r="F43" i="1"/>
  <c r="E43" i="1"/>
  <c r="D43" i="1"/>
  <c r="C43" i="1"/>
  <c r="H42" i="1"/>
  <c r="H43" i="1" s="1"/>
  <c r="G42" i="1"/>
  <c r="G43" i="1" s="1"/>
  <c r="F40" i="1"/>
  <c r="F46" i="1" s="1"/>
  <c r="E40" i="1"/>
  <c r="E46" i="1" s="1"/>
  <c r="D40" i="1"/>
  <c r="D46" i="1" s="1"/>
  <c r="C40" i="1"/>
  <c r="C46" i="1" s="1"/>
  <c r="H40" i="1"/>
  <c r="G40" i="1"/>
  <c r="F37" i="1"/>
  <c r="E37" i="1"/>
  <c r="D37" i="1"/>
  <c r="C37" i="1"/>
  <c r="H36" i="1"/>
  <c r="G36" i="1"/>
  <c r="H35" i="1"/>
  <c r="G35" i="1"/>
  <c r="H34" i="1"/>
  <c r="G34" i="1"/>
  <c r="H33" i="1"/>
  <c r="G33" i="1"/>
  <c r="G31" i="1"/>
  <c r="H30" i="1"/>
  <c r="G30" i="1"/>
  <c r="H29" i="1"/>
  <c r="G29" i="1"/>
  <c r="G27" i="1"/>
  <c r="H26" i="1"/>
  <c r="G26" i="1"/>
  <c r="H25" i="1"/>
  <c r="G25" i="1"/>
  <c r="G23" i="1"/>
  <c r="H22" i="1"/>
  <c r="G22" i="1"/>
  <c r="F20" i="1"/>
  <c r="E20" i="1"/>
  <c r="D20" i="1"/>
  <c r="C20" i="1"/>
  <c r="H18" i="1"/>
  <c r="G18" i="1"/>
  <c r="H17" i="1"/>
  <c r="G17" i="1"/>
  <c r="H16" i="1"/>
  <c r="G16" i="1"/>
  <c r="H15" i="1"/>
  <c r="G15" i="1"/>
  <c r="H13" i="1"/>
  <c r="G13" i="1"/>
  <c r="H12" i="1"/>
  <c r="G12" i="1"/>
  <c r="G10" i="1"/>
  <c r="H9" i="1"/>
  <c r="G9" i="1"/>
  <c r="H8" i="1"/>
  <c r="G8" i="1"/>
  <c r="H20" i="1" l="1"/>
  <c r="F45" i="1"/>
  <c r="F47" i="1" s="1"/>
  <c r="F49" i="1" s="1"/>
  <c r="E45" i="1"/>
  <c r="E47" i="1" s="1"/>
  <c r="E49" i="1" s="1"/>
  <c r="G37" i="1"/>
  <c r="H37" i="1"/>
  <c r="G20" i="1"/>
  <c r="C45" i="1"/>
  <c r="C47" i="1" s="1"/>
  <c r="D45" i="1"/>
  <c r="D47" i="1" s="1"/>
  <c r="G46" i="1"/>
  <c r="H46" i="1"/>
  <c r="H47" i="1" l="1"/>
  <c r="H49" i="1" s="1"/>
  <c r="H45" i="1"/>
  <c r="G47" i="1"/>
  <c r="G49" i="1" s="1"/>
  <c r="G45" i="1"/>
  <c r="D49" i="1"/>
  <c r="C49" i="1"/>
</calcChain>
</file>

<file path=xl/sharedStrings.xml><?xml version="1.0" encoding="utf-8"?>
<sst xmlns="http://schemas.openxmlformats.org/spreadsheetml/2006/main" count="69" uniqueCount="59">
  <si>
    <t>SN</t>
  </si>
  <si>
    <t>BANK NAME</t>
  </si>
  <si>
    <t>Under Priority Sector</t>
  </si>
  <si>
    <t>Under Non Priority Sector</t>
  </si>
  <si>
    <t>Total</t>
  </si>
  <si>
    <t>D.R.I.</t>
  </si>
  <si>
    <t>DRI</t>
  </si>
  <si>
    <t>NUMBER</t>
  </si>
  <si>
    <t>AMOUNT</t>
  </si>
  <si>
    <t xml:space="preserve">NUMBER </t>
  </si>
  <si>
    <t>A.</t>
  </si>
  <si>
    <t>PUBLIC SECTOR BANKS</t>
  </si>
  <si>
    <t>`</t>
  </si>
  <si>
    <t>Punjab &amp; Sind Bank</t>
  </si>
  <si>
    <t>Bank of India</t>
  </si>
  <si>
    <t>Bank of Maharashtra</t>
  </si>
  <si>
    <t>TOTAL</t>
  </si>
  <si>
    <t xml:space="preserve">B. </t>
  </si>
  <si>
    <t>PRIVATE SECTOR BANKS &amp; SMALL FINANCE BANKS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</si>
  <si>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</si>
  <si>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</si>
  <si>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</si>
  <si>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</si>
  <si>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</si>
  <si>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</si>
  <si>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</si>
  <si>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</si>
  <si>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</si>
  <si>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</si>
  <si>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</si>
  <si>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</si>
  <si>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</si>
  <si>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</si>
  <si>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</si>
  <si>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</si>
  <si>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</si>
  <si>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</si>
  <si>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</si>
  <si>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</si>
  <si>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</si>
  <si>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RBL Bank</t>
  </si>
  <si>
    <t>(Amt. in lacs)</t>
  </si>
  <si>
    <t xml:space="preserve">Bank Of Baroda </t>
  </si>
  <si>
    <t>Punjab National Bank</t>
  </si>
  <si>
    <t>UCO Bank</t>
  </si>
  <si>
    <t>Canara Bank</t>
  </si>
  <si>
    <t xml:space="preserve">Capital Small Finance Bank </t>
  </si>
  <si>
    <t>Central Bank Of India</t>
  </si>
  <si>
    <t>BANK WISE OUTSTANDING ADVANCES TO WOMEN BENEFICIARIES                                                                                     AS ON DECEMBER 2021</t>
  </si>
  <si>
    <t>Indian Bank</t>
  </si>
  <si>
    <t>Indian Overseas Bank</t>
  </si>
  <si>
    <t xml:space="preserve">State Bank Of India </t>
  </si>
  <si>
    <t>IDBI Bank</t>
  </si>
  <si>
    <t>J&amp;K Bank</t>
  </si>
  <si>
    <t>HDFC Bank</t>
  </si>
  <si>
    <t>ICICI Bank</t>
  </si>
  <si>
    <t>Punjab State Cooperative Bank</t>
  </si>
  <si>
    <t xml:space="preserve">Union Bank Of India </t>
  </si>
  <si>
    <t xml:space="preserve">                                                                                                       Annexure - 53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</si>
</sst>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4"/>
      <name val="Times New Roman"/>
    </font>
    <font>
      <b/>
      <sz val="1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u/>
      <sz val="14"/>
      <color indexed="12"/>
      <name val="Times New Roman"/>
      <family val="1"/>
    </font>
    <font>
      <b/>
      <sz val="12"/>
      <name val="Rupee Foradian"/>
      <family val="2"/>
    </font>
    <font>
      <sz val="14"/>
      <color rgb="FFFF000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ahoma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1" fontId="4" fillId="0" borderId="1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" fontId="4" fillId="0" borderId="11" xfId="0" applyNumberFormat="1" applyFont="1" applyFill="1" applyBorder="1"/>
    <xf numFmtId="0" fontId="4" fillId="0" borderId="28" xfId="0" applyFont="1" applyFill="1" applyBorder="1" applyAlignment="1">
      <alignment horizontal="center"/>
    </xf>
    <xf numFmtId="1" fontId="4" fillId="0" borderId="29" xfId="0" applyNumberFormat="1" applyFont="1" applyFill="1" applyBorder="1"/>
    <xf numFmtId="1" fontId="4" fillId="0" borderId="30" xfId="0" applyNumberFormat="1" applyFont="1" applyFill="1" applyBorder="1"/>
    <xf numFmtId="9" fontId="8" fillId="0" borderId="0" xfId="2" applyFont="1" applyFill="1" applyBorder="1"/>
    <xf numFmtId="0" fontId="8" fillId="0" borderId="0" xfId="0" applyFont="1" applyFill="1" applyBorder="1"/>
    <xf numFmtId="1" fontId="4" fillId="0" borderId="9" xfId="0" applyNumberFormat="1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6" fillId="0" borderId="0" xfId="0" applyFont="1" applyFill="1"/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6" fillId="0" borderId="20" xfId="1" applyFont="1" applyFill="1" applyBorder="1" applyAlignment="1" applyProtection="1"/>
    <xf numFmtId="0" fontId="6" fillId="0" borderId="20" xfId="0" applyFont="1" applyFill="1" applyBorder="1"/>
    <xf numFmtId="0" fontId="14" fillId="0" borderId="22" xfId="0" applyFont="1" applyFill="1" applyBorder="1"/>
    <xf numFmtId="0" fontId="14" fillId="0" borderId="23" xfId="0" applyFont="1" applyFill="1" applyBorder="1"/>
    <xf numFmtId="0" fontId="8" fillId="0" borderId="0" xfId="0" applyFont="1" applyFill="1" applyAlignment="1">
      <alignment vertical="center"/>
    </xf>
    <xf numFmtId="0" fontId="3" fillId="0" borderId="20" xfId="0" applyFont="1" applyFill="1" applyBorder="1"/>
    <xf numFmtId="0" fontId="6" fillId="0" borderId="0" xfId="1" applyFont="1" applyFill="1" applyAlignment="1" applyProtection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3" fillId="2" borderId="22" xfId="0" applyFont="1" applyFill="1" applyBorder="1"/>
    <xf numFmtId="0" fontId="3" fillId="2" borderId="23" xfId="0" applyFont="1" applyFill="1" applyBorder="1"/>
    <xf numFmtId="0" fontId="6" fillId="2" borderId="20" xfId="1" applyFont="1" applyFill="1" applyBorder="1" applyAlignment="1" applyProtection="1"/>
    <xf numFmtId="0" fontId="6" fillId="2" borderId="20" xfId="0" applyFont="1" applyFill="1" applyBorder="1"/>
    <xf numFmtId="0" fontId="6" fillId="2" borderId="0" xfId="0" applyFont="1" applyFill="1"/>
    <xf numFmtId="0" fontId="13" fillId="2" borderId="0" xfId="0" applyFont="1" applyFill="1"/>
    <xf numFmtId="0" fontId="6" fillId="2" borderId="0" xfId="0" applyFont="1" applyFill="1" applyBorder="1"/>
    <xf numFmtId="0" fontId="6" fillId="2" borderId="15" xfId="1" applyFont="1" applyFill="1" applyBorder="1" applyAlignment="1" applyProtection="1"/>
    <xf numFmtId="0" fontId="6" fillId="2" borderId="15" xfId="0" applyFont="1" applyFill="1" applyBorder="1"/>
    <xf numFmtId="0" fontId="17" fillId="2" borderId="22" xfId="0" applyFont="1" applyFill="1" applyBorder="1"/>
    <xf numFmtId="0" fontId="17" fillId="2" borderId="23" xfId="0" applyFont="1" applyFill="1" applyBorder="1"/>
    <xf numFmtId="0" fontId="15" fillId="2" borderId="20" xfId="1" applyFont="1" applyFill="1" applyBorder="1" applyAlignment="1" applyProtection="1"/>
    <xf numFmtId="0" fontId="15" fillId="2" borderId="20" xfId="0" applyFont="1" applyFill="1" applyBorder="1"/>
    <xf numFmtId="0" fontId="15" fillId="2" borderId="0" xfId="0" applyFont="1" applyFill="1"/>
    <xf numFmtId="0" fontId="4" fillId="0" borderId="19" xfId="0" applyFont="1" applyFill="1" applyBorder="1" applyAlignment="1">
      <alignment horizontal="center"/>
    </xf>
    <xf numFmtId="1" fontId="4" fillId="0" borderId="20" xfId="0" applyNumberFormat="1" applyFont="1" applyFill="1" applyBorder="1"/>
    <xf numFmtId="1" fontId="4" fillId="0" borderId="20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5" xfId="0" applyNumberFormat="1" applyFont="1" applyFill="1" applyBorder="1"/>
    <xf numFmtId="1" fontId="4" fillId="0" borderId="25" xfId="0" applyNumberFormat="1" applyFont="1" applyFill="1" applyBorder="1" applyAlignment="1"/>
    <xf numFmtId="1" fontId="4" fillId="0" borderId="24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/>
    </xf>
    <xf numFmtId="1" fontId="16" fillId="0" borderId="20" xfId="0" applyNumberFormat="1" applyFont="1" applyFill="1" applyBorder="1"/>
    <xf numFmtId="1" fontId="16" fillId="0" borderId="20" xfId="0" applyNumberFormat="1" applyFont="1" applyFill="1" applyBorder="1" applyAlignment="1">
      <alignment horizontal="right" vertical="center"/>
    </xf>
    <xf numFmtId="1" fontId="16" fillId="0" borderId="20" xfId="0" applyNumberFormat="1" applyFont="1" applyFill="1" applyBorder="1" applyAlignment="1">
      <alignment horizontal="right"/>
    </xf>
    <xf numFmtId="1" fontId="16" fillId="0" borderId="21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/>
    <xf numFmtId="1" fontId="16" fillId="0" borderId="25" xfId="0" applyNumberFormat="1" applyFont="1" applyFill="1" applyBorder="1"/>
    <xf numFmtId="1" fontId="16" fillId="0" borderId="25" xfId="0" applyNumberFormat="1" applyFont="1" applyFill="1" applyBorder="1" applyAlignment="1"/>
    <xf numFmtId="1" fontId="4" fillId="0" borderId="25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/>
    </xf>
    <xf numFmtId="1" fontId="4" fillId="0" borderId="26" xfId="0" applyNumberFormat="1" applyFont="1" applyFill="1" applyBorder="1"/>
    <xf numFmtId="1" fontId="4" fillId="0" borderId="21" xfId="0" applyNumberFormat="1" applyFont="1" applyFill="1" applyBorder="1"/>
    <xf numFmtId="1" fontId="16" fillId="0" borderId="26" xfId="0" applyNumberFormat="1" applyFont="1" applyFill="1" applyBorder="1"/>
    <xf numFmtId="0" fontId="12" fillId="0" borderId="0" xfId="0" applyFont="1" applyFill="1"/>
    <xf numFmtId="0" fontId="6" fillId="0" borderId="0" xfId="0" applyFont="1" applyFill="1" applyBorder="1"/>
    <xf numFmtId="1" fontId="4" fillId="0" borderId="29" xfId="0" applyNumberFormat="1" applyFont="1" applyFill="1" applyBorder="1" applyAlignment="1">
      <alignment horizontal="left"/>
    </xf>
    <xf numFmtId="1" fontId="4" fillId="0" borderId="30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N50"/>
  <sheetViews>
    <sheetView tabSelected="1" view="pageBreakPreview" zoomScaleSheetLayoutView="100" workbookViewId="0">
      <selection activeCell="N4" sqref="N4"/>
    </sheetView>
  </sheetViews>
  <sheetFormatPr defaultColWidth="8.90625" defaultRowHeight="18"/>
  <cols>
    <col min="1" max="1" width="6.453125" style="39" customWidth="1"/>
    <col min="2" max="2" width="35.453125" style="21" customWidth="1"/>
    <col min="3" max="3" width="13.36328125" style="40" customWidth="1"/>
    <col min="4" max="4" width="12.08984375" style="40" customWidth="1"/>
    <col min="5" max="5" width="11.36328125" style="40" customWidth="1"/>
    <col min="6" max="6" width="13.1796875" style="40" customWidth="1"/>
    <col min="7" max="7" width="11.1796875" style="40" customWidth="1"/>
    <col min="8" max="8" width="11.90625" style="40" customWidth="1"/>
    <col min="9" max="9" width="9.453125" style="21" hidden="1" customWidth="1"/>
    <col min="10" max="10" width="9.6328125" style="21" hidden="1" customWidth="1"/>
    <col min="11" max="11" width="10.08984375" style="21" hidden="1" customWidth="1"/>
    <col min="12" max="12" width="12" style="21" hidden="1" customWidth="1"/>
    <col min="13" max="16384" width="8.90625" style="21"/>
  </cols>
  <sheetData>
    <row r="2" spans="1:14" s="20" customFormat="1" ht="23.4" thickBot="1">
      <c r="A2" s="93" t="s">
        <v>58</v>
      </c>
      <c r="B2" s="93"/>
      <c r="C2" s="93"/>
      <c r="D2" s="93"/>
      <c r="E2" s="93"/>
      <c r="F2" s="93"/>
      <c r="G2" s="93"/>
      <c r="H2" s="93"/>
      <c r="I2" s="19"/>
      <c r="J2" s="19"/>
    </row>
    <row r="3" spans="1:14" s="20" customFormat="1" ht="39" customHeight="1" thickBot="1">
      <c r="A3" s="94" t="s">
        <v>48</v>
      </c>
      <c r="B3" s="95"/>
      <c r="C3" s="95"/>
      <c r="D3" s="95"/>
      <c r="E3" s="95"/>
      <c r="F3" s="95"/>
      <c r="G3" s="95"/>
      <c r="H3" s="96"/>
      <c r="I3" s="21"/>
      <c r="J3" s="21"/>
    </row>
    <row r="4" spans="1:14" s="20" customFormat="1" ht="24" customHeight="1" thickBot="1">
      <c r="A4" s="97" t="s">
        <v>41</v>
      </c>
      <c r="B4" s="98"/>
      <c r="C4" s="98"/>
      <c r="D4" s="98"/>
      <c r="E4" s="98"/>
      <c r="F4" s="98"/>
      <c r="G4" s="98"/>
      <c r="H4" s="99"/>
      <c r="I4" s="21"/>
      <c r="J4" s="21"/>
    </row>
    <row r="5" spans="1:14" s="20" customFormat="1" ht="24.75" customHeight="1" thickTop="1" thickBot="1">
      <c r="A5" s="1" t="s">
        <v>0</v>
      </c>
      <c r="B5" s="2" t="s">
        <v>1</v>
      </c>
      <c r="C5" s="100" t="s">
        <v>2</v>
      </c>
      <c r="D5" s="100"/>
      <c r="E5" s="100" t="s">
        <v>3</v>
      </c>
      <c r="F5" s="100"/>
      <c r="G5" s="100" t="s">
        <v>4</v>
      </c>
      <c r="H5" s="101"/>
      <c r="I5" s="85" t="s">
        <v>5</v>
      </c>
      <c r="J5" s="86"/>
      <c r="K5" s="87" t="s">
        <v>6</v>
      </c>
      <c r="L5" s="88"/>
    </row>
    <row r="6" spans="1:14" s="20" customFormat="1" ht="16.8" thickTop="1" thickBot="1">
      <c r="A6" s="3"/>
      <c r="B6" s="4"/>
      <c r="C6" s="5" t="s">
        <v>7</v>
      </c>
      <c r="D6" s="5" t="s">
        <v>8</v>
      </c>
      <c r="E6" s="5" t="s">
        <v>7</v>
      </c>
      <c r="F6" s="5" t="s">
        <v>8</v>
      </c>
      <c r="G6" s="5" t="s">
        <v>9</v>
      </c>
      <c r="H6" s="6" t="s">
        <v>8</v>
      </c>
      <c r="I6" s="22" t="s">
        <v>7</v>
      </c>
      <c r="J6" s="23" t="s">
        <v>8</v>
      </c>
      <c r="K6" s="24" t="s">
        <v>7</v>
      </c>
      <c r="L6" s="25" t="s">
        <v>8</v>
      </c>
    </row>
    <row r="7" spans="1:14" ht="19.2" thickTop="1" thickBot="1">
      <c r="A7" s="7" t="s">
        <v>10</v>
      </c>
      <c r="B7" s="89" t="s">
        <v>11</v>
      </c>
      <c r="C7" s="89"/>
      <c r="D7" s="89"/>
      <c r="E7" s="89"/>
      <c r="F7" s="89"/>
      <c r="G7" s="89"/>
      <c r="H7" s="90"/>
      <c r="I7" s="26"/>
      <c r="J7" s="27"/>
      <c r="K7" s="28"/>
      <c r="L7" s="29"/>
    </row>
    <row r="8" spans="1:14" s="47" customFormat="1" ht="22.8" customHeight="1">
      <c r="A8" s="57">
        <v>1</v>
      </c>
      <c r="B8" s="58" t="s">
        <v>43</v>
      </c>
      <c r="C8" s="59">
        <v>95522</v>
      </c>
      <c r="D8" s="59">
        <v>254323.5179793</v>
      </c>
      <c r="E8" s="59">
        <v>30572</v>
      </c>
      <c r="F8" s="59">
        <v>141359.35975110001</v>
      </c>
      <c r="G8" s="59">
        <f t="shared" ref="G8:H18" si="0">SUM(C8+E8)</f>
        <v>126094</v>
      </c>
      <c r="H8" s="60">
        <f t="shared" ref="H8:H18" si="1">SUM(D8+F8)</f>
        <v>395682.87773040001</v>
      </c>
      <c r="I8" s="43"/>
      <c r="J8" s="44"/>
      <c r="K8" s="50"/>
      <c r="L8" s="51"/>
      <c r="M8" s="81" t="s">
        <v>12</v>
      </c>
    </row>
    <row r="9" spans="1:14" s="48" customFormat="1" ht="22.8" customHeight="1">
      <c r="A9" s="57">
        <v>2</v>
      </c>
      <c r="B9" s="58" t="s">
        <v>13</v>
      </c>
      <c r="C9" s="59">
        <v>39649</v>
      </c>
      <c r="D9" s="59">
        <v>114206.08139000002</v>
      </c>
      <c r="E9" s="59">
        <v>9681</v>
      </c>
      <c r="F9" s="59">
        <v>40396.122969999989</v>
      </c>
      <c r="G9" s="59">
        <f t="shared" si="0"/>
        <v>49330</v>
      </c>
      <c r="H9" s="60">
        <f t="shared" si="1"/>
        <v>154602.20436</v>
      </c>
      <c r="I9" s="43">
        <v>32</v>
      </c>
      <c r="J9" s="44">
        <v>4</v>
      </c>
      <c r="K9" s="45">
        <v>92</v>
      </c>
      <c r="L9" s="46">
        <v>12</v>
      </c>
      <c r="M9" s="21"/>
    </row>
    <row r="10" spans="1:14" s="47" customFormat="1" ht="22.8" customHeight="1">
      <c r="A10" s="57">
        <v>3</v>
      </c>
      <c r="B10" s="58" t="s">
        <v>44</v>
      </c>
      <c r="C10" s="59">
        <v>25400</v>
      </c>
      <c r="D10" s="59">
        <v>39260</v>
      </c>
      <c r="E10" s="59">
        <v>2941</v>
      </c>
      <c r="F10" s="59">
        <v>3522</v>
      </c>
      <c r="G10" s="59">
        <f t="shared" si="0"/>
        <v>28341</v>
      </c>
      <c r="H10" s="60">
        <f t="shared" si="0"/>
        <v>42782</v>
      </c>
      <c r="I10" s="43">
        <v>188</v>
      </c>
      <c r="J10" s="44">
        <v>38.159999999999997</v>
      </c>
      <c r="K10" s="45">
        <v>207</v>
      </c>
      <c r="L10" s="46">
        <v>40.380000000000003</v>
      </c>
      <c r="M10" s="82"/>
      <c r="N10" s="49"/>
    </row>
    <row r="11" spans="1:14" s="47" customFormat="1" ht="22.8" customHeight="1">
      <c r="A11" s="57">
        <v>4</v>
      </c>
      <c r="B11" s="63" t="s">
        <v>42</v>
      </c>
      <c r="C11" s="64">
        <v>5320</v>
      </c>
      <c r="D11" s="59">
        <v>2168.4134053000007</v>
      </c>
      <c r="E11" s="64">
        <v>10583</v>
      </c>
      <c r="F11" s="59">
        <v>57511.506684699998</v>
      </c>
      <c r="G11" s="59">
        <f t="shared" si="0"/>
        <v>15903</v>
      </c>
      <c r="H11" s="60">
        <f t="shared" si="0"/>
        <v>59679.92009</v>
      </c>
      <c r="I11" s="43">
        <v>29</v>
      </c>
      <c r="J11" s="44">
        <v>2.4500000000000002</v>
      </c>
      <c r="K11" s="45">
        <v>27</v>
      </c>
      <c r="L11" s="46">
        <v>2</v>
      </c>
      <c r="M11" s="21"/>
    </row>
    <row r="12" spans="1:14" s="47" customFormat="1" ht="22.8" customHeight="1">
      <c r="A12" s="57">
        <v>5</v>
      </c>
      <c r="B12" s="58" t="s">
        <v>14</v>
      </c>
      <c r="C12" s="64">
        <v>19788</v>
      </c>
      <c r="D12" s="64">
        <v>51851.272057099981</v>
      </c>
      <c r="E12" s="64">
        <v>4973</v>
      </c>
      <c r="F12" s="64">
        <v>19348.812550099999</v>
      </c>
      <c r="G12" s="59">
        <f t="shared" si="0"/>
        <v>24761</v>
      </c>
      <c r="H12" s="60">
        <f t="shared" si="1"/>
        <v>71200.084607199984</v>
      </c>
      <c r="I12" s="43">
        <v>82</v>
      </c>
      <c r="J12" s="44">
        <v>12</v>
      </c>
      <c r="K12" s="45">
        <v>90</v>
      </c>
      <c r="L12" s="46">
        <v>9</v>
      </c>
      <c r="M12" s="21"/>
    </row>
    <row r="13" spans="1:14" s="47" customFormat="1" ht="22.8" customHeight="1">
      <c r="A13" s="57">
        <v>6</v>
      </c>
      <c r="B13" s="58" t="s">
        <v>15</v>
      </c>
      <c r="C13" s="64">
        <v>1313</v>
      </c>
      <c r="D13" s="64">
        <v>2210</v>
      </c>
      <c r="E13" s="64">
        <v>739</v>
      </c>
      <c r="F13" s="64">
        <v>5234.2336160000004</v>
      </c>
      <c r="G13" s="59">
        <f t="shared" si="0"/>
        <v>2052</v>
      </c>
      <c r="H13" s="60">
        <f t="shared" si="1"/>
        <v>7444.2336160000004</v>
      </c>
      <c r="I13" s="43">
        <v>0</v>
      </c>
      <c r="J13" s="44">
        <v>0</v>
      </c>
      <c r="K13" s="45"/>
      <c r="L13" s="46"/>
      <c r="M13" s="21"/>
    </row>
    <row r="14" spans="1:14" s="56" customFormat="1" ht="22.8" customHeight="1">
      <c r="A14" s="65">
        <v>7</v>
      </c>
      <c r="B14" s="66" t="s">
        <v>45</v>
      </c>
      <c r="C14" s="67">
        <v>44673</v>
      </c>
      <c r="D14" s="67">
        <v>188194.57129579995</v>
      </c>
      <c r="E14" s="67">
        <v>0</v>
      </c>
      <c r="F14" s="67">
        <v>0</v>
      </c>
      <c r="G14" s="59">
        <v>44673</v>
      </c>
      <c r="H14" s="60">
        <v>188194.57129579995</v>
      </c>
      <c r="I14" s="52"/>
      <c r="J14" s="53"/>
      <c r="K14" s="54">
        <v>59</v>
      </c>
      <c r="L14" s="55">
        <v>8</v>
      </c>
      <c r="M14" s="40"/>
    </row>
    <row r="15" spans="1:14" s="47" customFormat="1" ht="22.8" customHeight="1">
      <c r="A15" s="57">
        <v>8</v>
      </c>
      <c r="B15" s="58" t="s">
        <v>47</v>
      </c>
      <c r="C15" s="59">
        <v>843</v>
      </c>
      <c r="D15" s="59">
        <v>1491.1305696000004</v>
      </c>
      <c r="E15" s="59">
        <v>11134</v>
      </c>
      <c r="F15" s="59">
        <v>38508.682465099999</v>
      </c>
      <c r="G15" s="59">
        <f t="shared" si="0"/>
        <v>11977</v>
      </c>
      <c r="H15" s="60">
        <f t="shared" si="1"/>
        <v>39999.813034699997</v>
      </c>
      <c r="I15" s="43">
        <v>37</v>
      </c>
      <c r="J15" s="44">
        <v>4</v>
      </c>
      <c r="K15" s="45">
        <v>30</v>
      </c>
      <c r="L15" s="46">
        <v>4</v>
      </c>
      <c r="M15" s="21"/>
    </row>
    <row r="16" spans="1:14" s="47" customFormat="1" ht="22.8" customHeight="1">
      <c r="A16" s="57">
        <v>9</v>
      </c>
      <c r="B16" s="58" t="s">
        <v>49</v>
      </c>
      <c r="C16" s="59">
        <v>6304</v>
      </c>
      <c r="D16" s="59">
        <v>21001.43</v>
      </c>
      <c r="E16" s="59">
        <v>239</v>
      </c>
      <c r="F16" s="59">
        <v>521.41000000000008</v>
      </c>
      <c r="G16" s="58">
        <f t="shared" si="0"/>
        <v>6543</v>
      </c>
      <c r="H16" s="60">
        <f t="shared" si="1"/>
        <v>21522.84</v>
      </c>
      <c r="I16" s="43"/>
      <c r="J16" s="44"/>
      <c r="K16" s="45">
        <v>85</v>
      </c>
      <c r="L16" s="46">
        <v>2.12</v>
      </c>
      <c r="M16" s="21"/>
    </row>
    <row r="17" spans="1:13" s="56" customFormat="1" ht="22.8" customHeight="1">
      <c r="A17" s="65">
        <v>10</v>
      </c>
      <c r="B17" s="66" t="s">
        <v>50</v>
      </c>
      <c r="C17" s="68">
        <v>6388</v>
      </c>
      <c r="D17" s="68">
        <v>42904</v>
      </c>
      <c r="E17" s="68">
        <v>750</v>
      </c>
      <c r="F17" s="68">
        <v>3048</v>
      </c>
      <c r="G17" s="66">
        <f t="shared" si="0"/>
        <v>7138</v>
      </c>
      <c r="H17" s="69">
        <f t="shared" si="1"/>
        <v>45952</v>
      </c>
      <c r="I17" s="52"/>
      <c r="J17" s="53"/>
      <c r="K17" s="54">
        <v>257</v>
      </c>
      <c r="L17" s="55">
        <v>29.31</v>
      </c>
      <c r="M17" s="40"/>
    </row>
    <row r="18" spans="1:13" s="48" customFormat="1" ht="22.8" customHeight="1">
      <c r="A18" s="57">
        <v>11</v>
      </c>
      <c r="B18" s="58" t="s">
        <v>51</v>
      </c>
      <c r="C18" s="64">
        <v>56467</v>
      </c>
      <c r="D18" s="64">
        <v>179788.98346760002</v>
      </c>
      <c r="E18" s="64">
        <v>75875</v>
      </c>
      <c r="F18" s="64">
        <v>328685.82500639977</v>
      </c>
      <c r="G18" s="58">
        <f t="shared" si="0"/>
        <v>132342</v>
      </c>
      <c r="H18" s="60">
        <f t="shared" si="1"/>
        <v>508474.80847399979</v>
      </c>
      <c r="I18" s="43">
        <v>1305</v>
      </c>
      <c r="J18" s="44">
        <v>290</v>
      </c>
      <c r="K18" s="45">
        <v>1540</v>
      </c>
      <c r="L18" s="46">
        <v>294</v>
      </c>
      <c r="M18" s="21"/>
    </row>
    <row r="19" spans="1:13" s="47" customFormat="1" ht="22.8" customHeight="1" thickBot="1">
      <c r="A19" s="57">
        <v>12</v>
      </c>
      <c r="B19" s="58" t="s">
        <v>57</v>
      </c>
      <c r="C19" s="59">
        <v>42041</v>
      </c>
      <c r="D19" s="59">
        <v>178965.69172879998</v>
      </c>
      <c r="E19" s="59">
        <v>3152</v>
      </c>
      <c r="F19" s="59">
        <v>21064.789764183999</v>
      </c>
      <c r="G19" s="59">
        <v>45193</v>
      </c>
      <c r="H19" s="60">
        <v>200030.48149298399</v>
      </c>
      <c r="I19" s="43"/>
      <c r="J19" s="44"/>
      <c r="K19" s="45">
        <v>36</v>
      </c>
      <c r="L19" s="46">
        <v>57</v>
      </c>
      <c r="M19" s="21"/>
    </row>
    <row r="20" spans="1:13" ht="22.8" customHeight="1" thickBot="1">
      <c r="A20" s="8"/>
      <c r="B20" s="9" t="s">
        <v>16</v>
      </c>
      <c r="C20" s="9">
        <f t="shared" ref="C20:H20" si="2">SUM(C8:C19)</f>
        <v>343708</v>
      </c>
      <c r="D20" s="9">
        <f t="shared" si="2"/>
        <v>1076365.0918935002</v>
      </c>
      <c r="E20" s="9">
        <f t="shared" si="2"/>
        <v>150639</v>
      </c>
      <c r="F20" s="9">
        <f t="shared" si="2"/>
        <v>659200.74280758388</v>
      </c>
      <c r="G20" s="9">
        <f t="shared" si="2"/>
        <v>494347</v>
      </c>
      <c r="H20" s="12">
        <f t="shared" si="2"/>
        <v>1735565.8347010836</v>
      </c>
      <c r="K20" s="32"/>
      <c r="L20" s="33"/>
    </row>
    <row r="21" spans="1:13" ht="22.8" customHeight="1">
      <c r="A21" s="7" t="s">
        <v>17</v>
      </c>
      <c r="B21" s="91" t="s">
        <v>18</v>
      </c>
      <c r="C21" s="91"/>
      <c r="D21" s="91"/>
      <c r="E21" s="91"/>
      <c r="F21" s="91"/>
      <c r="G21" s="91"/>
      <c r="H21" s="92"/>
      <c r="K21" s="32"/>
      <c r="L21" s="33"/>
    </row>
    <row r="22" spans="1:13" s="47" customFormat="1" ht="22.8" customHeight="1">
      <c r="A22" s="57">
        <v>13</v>
      </c>
      <c r="B22" s="61" t="s">
        <v>52</v>
      </c>
      <c r="C22" s="70">
        <v>4741</v>
      </c>
      <c r="D22" s="70">
        <v>21792.787071000002</v>
      </c>
      <c r="E22" s="70">
        <v>1110</v>
      </c>
      <c r="F22" s="70">
        <v>6706.7216853999989</v>
      </c>
      <c r="G22" s="59">
        <f t="shared" ref="G22:H36" si="3">SUM(C22+E22)</f>
        <v>5851</v>
      </c>
      <c r="H22" s="71">
        <f t="shared" si="3"/>
        <v>28499.508756400002</v>
      </c>
      <c r="I22" s="43">
        <v>0</v>
      </c>
      <c r="J22" s="44">
        <v>0</v>
      </c>
      <c r="K22" s="45"/>
      <c r="L22" s="46"/>
      <c r="M22" s="21"/>
    </row>
    <row r="23" spans="1:13" s="47" customFormat="1" ht="22.8" customHeight="1">
      <c r="A23" s="57">
        <v>14</v>
      </c>
      <c r="B23" s="58" t="s">
        <v>53</v>
      </c>
      <c r="C23" s="72">
        <v>632</v>
      </c>
      <c r="D23" s="72">
        <v>3435.3755693000003</v>
      </c>
      <c r="E23" s="72">
        <v>848</v>
      </c>
      <c r="F23" s="72">
        <v>5875.0475085999997</v>
      </c>
      <c r="G23" s="59">
        <f t="shared" si="3"/>
        <v>1480</v>
      </c>
      <c r="H23" s="60">
        <f t="shared" si="3"/>
        <v>9310.423077899999</v>
      </c>
      <c r="I23" s="43">
        <v>24</v>
      </c>
      <c r="J23" s="44">
        <v>2.41</v>
      </c>
      <c r="K23" s="45">
        <v>29</v>
      </c>
      <c r="L23" s="46">
        <v>3.39</v>
      </c>
      <c r="M23" s="21"/>
    </row>
    <row r="24" spans="1:13" s="48" customFormat="1" ht="22.8" customHeight="1">
      <c r="A24" s="57">
        <v>15</v>
      </c>
      <c r="B24" s="58" t="s">
        <v>54</v>
      </c>
      <c r="C24" s="64">
        <v>257050</v>
      </c>
      <c r="D24" s="64">
        <v>56612.330983500011</v>
      </c>
      <c r="E24" s="64">
        <v>56273</v>
      </c>
      <c r="F24" s="64">
        <v>101573.59543370001</v>
      </c>
      <c r="G24" s="59">
        <f t="shared" si="3"/>
        <v>313323</v>
      </c>
      <c r="H24" s="60">
        <f t="shared" si="3"/>
        <v>158185.92641720001</v>
      </c>
      <c r="I24" s="43">
        <v>232</v>
      </c>
      <c r="J24" s="44">
        <v>21.4</v>
      </c>
      <c r="K24" s="45">
        <v>191</v>
      </c>
      <c r="L24" s="46">
        <v>20.61</v>
      </c>
      <c r="M24" s="21"/>
    </row>
    <row r="25" spans="1:13" s="47" customFormat="1" ht="22.8" customHeight="1">
      <c r="A25" s="57">
        <v>16</v>
      </c>
      <c r="B25" s="58" t="s">
        <v>55</v>
      </c>
      <c r="C25" s="72">
        <v>0</v>
      </c>
      <c r="D25" s="72">
        <v>0</v>
      </c>
      <c r="E25" s="72">
        <v>71112</v>
      </c>
      <c r="F25" s="72">
        <v>578471.21282709867</v>
      </c>
      <c r="G25" s="58">
        <f t="shared" si="3"/>
        <v>71112</v>
      </c>
      <c r="H25" s="60">
        <f t="shared" si="3"/>
        <v>578471.21282709867</v>
      </c>
      <c r="I25" s="43">
        <v>0</v>
      </c>
      <c r="J25" s="44">
        <v>0</v>
      </c>
      <c r="K25" s="45">
        <v>0</v>
      </c>
      <c r="L25" s="46">
        <v>0</v>
      </c>
      <c r="M25" s="21"/>
    </row>
    <row r="26" spans="1:13" s="48" customFormat="1" ht="22.8" customHeight="1">
      <c r="A26" s="57">
        <v>17</v>
      </c>
      <c r="B26" s="58" t="s">
        <v>19</v>
      </c>
      <c r="C26" s="72">
        <v>0</v>
      </c>
      <c r="D26" s="72">
        <v>0</v>
      </c>
      <c r="E26" s="72">
        <v>0</v>
      </c>
      <c r="F26" s="72">
        <v>0</v>
      </c>
      <c r="G26" s="58">
        <f t="shared" si="3"/>
        <v>0</v>
      </c>
      <c r="H26" s="60">
        <f t="shared" si="3"/>
        <v>0</v>
      </c>
      <c r="I26" s="43"/>
      <c r="J26" s="44"/>
      <c r="K26" s="45"/>
      <c r="L26" s="46"/>
      <c r="M26" s="21"/>
    </row>
    <row r="27" spans="1:13" s="47" customFormat="1" ht="22.8" customHeight="1">
      <c r="A27" s="57">
        <v>18</v>
      </c>
      <c r="B27" s="58" t="s">
        <v>20</v>
      </c>
      <c r="C27" s="72">
        <v>13885</v>
      </c>
      <c r="D27" s="72">
        <v>2631.1256520000038</v>
      </c>
      <c r="E27" s="72">
        <v>0</v>
      </c>
      <c r="F27" s="72">
        <v>0</v>
      </c>
      <c r="G27" s="58">
        <f t="shared" si="3"/>
        <v>13885</v>
      </c>
      <c r="H27" s="79">
        <f t="shared" si="3"/>
        <v>2631.1256520000038</v>
      </c>
      <c r="I27" s="43"/>
      <c r="J27" s="44"/>
      <c r="K27" s="45"/>
      <c r="L27" s="46"/>
      <c r="M27" s="21"/>
    </row>
    <row r="28" spans="1:13" s="48" customFormat="1" ht="22.8" customHeight="1">
      <c r="A28" s="57">
        <v>19</v>
      </c>
      <c r="B28" s="61" t="s">
        <v>21</v>
      </c>
      <c r="C28" s="62">
        <v>6010</v>
      </c>
      <c r="D28" s="62">
        <v>13429.06</v>
      </c>
      <c r="E28" s="62">
        <v>0</v>
      </c>
      <c r="F28" s="62">
        <v>0</v>
      </c>
      <c r="G28" s="58">
        <f t="shared" si="3"/>
        <v>6010</v>
      </c>
      <c r="H28" s="79">
        <f t="shared" si="3"/>
        <v>13429.06</v>
      </c>
      <c r="I28" s="43"/>
      <c r="J28" s="44"/>
      <c r="K28" s="45"/>
      <c r="L28" s="46"/>
      <c r="M28" s="21"/>
    </row>
    <row r="29" spans="1:13" s="56" customFormat="1" ht="22.8" customHeight="1">
      <c r="A29" s="65">
        <v>20</v>
      </c>
      <c r="B29" s="73" t="s">
        <v>22</v>
      </c>
      <c r="C29" s="74">
        <v>324113</v>
      </c>
      <c r="D29" s="74">
        <v>77720.906212366506</v>
      </c>
      <c r="E29" s="74">
        <v>0</v>
      </c>
      <c r="F29" s="74">
        <v>0</v>
      </c>
      <c r="G29" s="73">
        <f t="shared" si="3"/>
        <v>324113</v>
      </c>
      <c r="H29" s="69">
        <f t="shared" si="3"/>
        <v>77720.906212366506</v>
      </c>
      <c r="I29" s="52"/>
      <c r="J29" s="53"/>
      <c r="K29" s="54"/>
      <c r="L29" s="55"/>
      <c r="M29" s="40"/>
    </row>
    <row r="30" spans="1:13" s="56" customFormat="1" ht="22.8" customHeight="1">
      <c r="A30" s="65">
        <v>21</v>
      </c>
      <c r="B30" s="73" t="s">
        <v>23</v>
      </c>
      <c r="C30" s="74">
        <v>27084</v>
      </c>
      <c r="D30" s="74">
        <v>101958.21433999999</v>
      </c>
      <c r="E30" s="74">
        <v>0</v>
      </c>
      <c r="F30" s="74">
        <v>0</v>
      </c>
      <c r="G30" s="73">
        <f t="shared" si="3"/>
        <v>27084</v>
      </c>
      <c r="H30" s="80">
        <f t="shared" si="3"/>
        <v>101958.21433999999</v>
      </c>
      <c r="I30" s="52"/>
      <c r="J30" s="53"/>
      <c r="K30" s="54"/>
      <c r="L30" s="55"/>
      <c r="M30" s="40"/>
    </row>
    <row r="31" spans="1:13" s="47" customFormat="1" ht="22.8" customHeight="1">
      <c r="A31" s="57">
        <v>22</v>
      </c>
      <c r="B31" s="61" t="s">
        <v>24</v>
      </c>
      <c r="C31" s="75">
        <v>4539</v>
      </c>
      <c r="D31" s="75">
        <v>6393</v>
      </c>
      <c r="E31" s="75">
        <v>0</v>
      </c>
      <c r="F31" s="75">
        <v>0</v>
      </c>
      <c r="G31" s="61">
        <f t="shared" si="3"/>
        <v>4539</v>
      </c>
      <c r="H31" s="78">
        <f t="shared" si="3"/>
        <v>6393</v>
      </c>
      <c r="I31" s="43"/>
      <c r="J31" s="44"/>
      <c r="K31" s="45">
        <v>0</v>
      </c>
      <c r="L31" s="46">
        <v>0</v>
      </c>
      <c r="M31" s="21"/>
    </row>
    <row r="32" spans="1:13" s="47" customFormat="1" ht="22.8" customHeight="1">
      <c r="A32" s="57">
        <v>23</v>
      </c>
      <c r="B32" s="61" t="s">
        <v>40</v>
      </c>
      <c r="C32" s="75">
        <v>104061</v>
      </c>
      <c r="D32" s="75">
        <v>22592.53</v>
      </c>
      <c r="E32" s="75">
        <v>594</v>
      </c>
      <c r="F32" s="75">
        <v>9592.41</v>
      </c>
      <c r="G32" s="61">
        <f t="shared" si="3"/>
        <v>104655</v>
      </c>
      <c r="H32" s="78">
        <f t="shared" si="3"/>
        <v>32184.94</v>
      </c>
      <c r="I32" s="43"/>
      <c r="J32" s="44"/>
      <c r="K32" s="45"/>
      <c r="L32" s="46"/>
      <c r="M32" s="21"/>
    </row>
    <row r="33" spans="1:13" s="47" customFormat="1" ht="22.8" customHeight="1">
      <c r="A33" s="57">
        <v>24</v>
      </c>
      <c r="B33" s="61" t="s">
        <v>25</v>
      </c>
      <c r="C33" s="62">
        <v>1579</v>
      </c>
      <c r="D33" s="62">
        <v>6446.9772282922695</v>
      </c>
      <c r="E33" s="62">
        <v>2954</v>
      </c>
      <c r="F33" s="62">
        <v>8163.7304319663926</v>
      </c>
      <c r="G33" s="61">
        <f t="shared" si="3"/>
        <v>4533</v>
      </c>
      <c r="H33" s="60">
        <f t="shared" si="3"/>
        <v>14610.707660258662</v>
      </c>
      <c r="I33" s="43"/>
      <c r="J33" s="44"/>
      <c r="K33" s="45"/>
      <c r="L33" s="46"/>
      <c r="M33" s="21"/>
    </row>
    <row r="34" spans="1:13" s="47" customFormat="1" ht="22.8" customHeight="1">
      <c r="A34" s="57">
        <v>25</v>
      </c>
      <c r="B34" s="61" t="s">
        <v>46</v>
      </c>
      <c r="C34" s="62">
        <v>3312</v>
      </c>
      <c r="D34" s="62">
        <v>23394.620730400031</v>
      </c>
      <c r="E34" s="62">
        <v>3914</v>
      </c>
      <c r="F34" s="62">
        <v>19753.839180499985</v>
      </c>
      <c r="G34" s="61">
        <f t="shared" si="3"/>
        <v>7226</v>
      </c>
      <c r="H34" s="60">
        <f t="shared" si="3"/>
        <v>43148.459910900012</v>
      </c>
      <c r="I34" s="43"/>
      <c r="J34" s="44"/>
      <c r="K34" s="45"/>
      <c r="L34" s="46"/>
      <c r="M34" s="21"/>
    </row>
    <row r="35" spans="1:13" s="47" customFormat="1" ht="22.8" customHeight="1">
      <c r="A35" s="57">
        <v>26</v>
      </c>
      <c r="B35" s="61" t="s">
        <v>26</v>
      </c>
      <c r="C35" s="62">
        <v>124864</v>
      </c>
      <c r="D35" s="62">
        <v>32963.503957500005</v>
      </c>
      <c r="E35" s="62">
        <v>6610</v>
      </c>
      <c r="F35" s="62">
        <v>1866.3283764000003</v>
      </c>
      <c r="G35" s="61">
        <f>SUM(C35+E35)</f>
        <v>131474</v>
      </c>
      <c r="H35" s="78">
        <f t="shared" si="3"/>
        <v>34829.832333900005</v>
      </c>
      <c r="I35" s="43"/>
      <c r="J35" s="44"/>
      <c r="K35" s="45"/>
      <c r="L35" s="46"/>
      <c r="M35" s="21"/>
    </row>
    <row r="36" spans="1:13" s="47" customFormat="1" ht="22.8" customHeight="1" thickBot="1">
      <c r="A36" s="57">
        <v>27</v>
      </c>
      <c r="B36" s="61" t="s">
        <v>27</v>
      </c>
      <c r="C36" s="75">
        <v>48664</v>
      </c>
      <c r="D36" s="75">
        <v>14318.995738799995</v>
      </c>
      <c r="E36" s="75">
        <v>780</v>
      </c>
      <c r="F36" s="75">
        <v>286.40775909999996</v>
      </c>
      <c r="G36" s="61">
        <f>SUM(C36+E36)</f>
        <v>49444</v>
      </c>
      <c r="H36" s="71">
        <f t="shared" si="3"/>
        <v>14605.403497899995</v>
      </c>
      <c r="I36" s="43"/>
      <c r="J36" s="44"/>
      <c r="K36" s="45"/>
      <c r="L36" s="46"/>
      <c r="M36" s="21"/>
    </row>
    <row r="37" spans="1:13" ht="22.8" customHeight="1" thickBot="1">
      <c r="A37" s="10"/>
      <c r="B37" s="18" t="s">
        <v>16</v>
      </c>
      <c r="C37" s="9">
        <f t="shared" ref="C37:H37" si="4">SUM(C22:C36)</f>
        <v>920534</v>
      </c>
      <c r="D37" s="9">
        <f t="shared" si="4"/>
        <v>383689.42748315877</v>
      </c>
      <c r="E37" s="9">
        <f t="shared" si="4"/>
        <v>144195</v>
      </c>
      <c r="F37" s="9">
        <f t="shared" si="4"/>
        <v>732289.29320276505</v>
      </c>
      <c r="G37" s="9">
        <f t="shared" si="4"/>
        <v>1064729</v>
      </c>
      <c r="H37" s="12">
        <f t="shared" si="4"/>
        <v>1115978.7206859237</v>
      </c>
      <c r="I37" s="30"/>
      <c r="J37" s="31"/>
      <c r="K37" s="32"/>
      <c r="L37" s="33"/>
    </row>
    <row r="38" spans="1:13" ht="22.8" customHeight="1">
      <c r="A38" s="7" t="s">
        <v>28</v>
      </c>
      <c r="B38" s="91" t="s">
        <v>29</v>
      </c>
      <c r="C38" s="91"/>
      <c r="D38" s="91"/>
      <c r="E38" s="91"/>
      <c r="F38" s="91"/>
      <c r="G38" s="91"/>
      <c r="H38" s="92"/>
      <c r="I38" s="30"/>
      <c r="J38" s="31"/>
      <c r="K38" s="32"/>
      <c r="L38" s="33"/>
    </row>
    <row r="39" spans="1:13" s="47" customFormat="1" ht="22.8" customHeight="1" thickBot="1">
      <c r="A39" s="57">
        <v>28</v>
      </c>
      <c r="B39" s="76" t="s">
        <v>30</v>
      </c>
      <c r="C39" s="75">
        <v>86570</v>
      </c>
      <c r="D39" s="75">
        <v>130936.64000000001</v>
      </c>
      <c r="E39" s="75">
        <v>3978</v>
      </c>
      <c r="F39" s="75">
        <v>10526.309999999998</v>
      </c>
      <c r="G39" s="61">
        <f>C39+E39</f>
        <v>90548</v>
      </c>
      <c r="H39" s="78">
        <f>D39+F39</f>
        <v>141462.95000000001</v>
      </c>
      <c r="I39" s="43"/>
      <c r="J39" s="44"/>
      <c r="K39" s="45"/>
      <c r="L39" s="46"/>
      <c r="M39" s="21"/>
    </row>
    <row r="40" spans="1:13" ht="22.8" customHeight="1" thickBot="1">
      <c r="A40" s="11"/>
      <c r="B40" s="9" t="s">
        <v>16</v>
      </c>
      <c r="C40" s="9">
        <f t="shared" ref="C40:H40" si="5">SUM(C39:C39)</f>
        <v>86570</v>
      </c>
      <c r="D40" s="9">
        <f t="shared" si="5"/>
        <v>130936.64000000001</v>
      </c>
      <c r="E40" s="9">
        <f t="shared" si="5"/>
        <v>3978</v>
      </c>
      <c r="F40" s="9">
        <f t="shared" si="5"/>
        <v>10526.309999999998</v>
      </c>
      <c r="G40" s="9">
        <f t="shared" si="5"/>
        <v>90548</v>
      </c>
      <c r="H40" s="12">
        <f t="shared" si="5"/>
        <v>141462.95000000001</v>
      </c>
      <c r="I40" s="30"/>
      <c r="J40" s="31"/>
      <c r="K40" s="32"/>
      <c r="L40" s="33"/>
    </row>
    <row r="41" spans="1:13" ht="22.8" customHeight="1">
      <c r="A41" s="7" t="s">
        <v>31</v>
      </c>
      <c r="B41" s="91" t="s">
        <v>32</v>
      </c>
      <c r="C41" s="91"/>
      <c r="D41" s="91"/>
      <c r="E41" s="91"/>
      <c r="F41" s="91"/>
      <c r="G41" s="91"/>
      <c r="H41" s="92"/>
      <c r="I41" s="30"/>
      <c r="J41" s="31"/>
      <c r="K41" s="32"/>
      <c r="L41" s="33"/>
    </row>
    <row r="42" spans="1:13" s="47" customFormat="1" ht="22.8" customHeight="1" thickBot="1">
      <c r="A42" s="77">
        <v>29</v>
      </c>
      <c r="B42" s="75" t="s">
        <v>56</v>
      </c>
      <c r="C42" s="61">
        <v>88211</v>
      </c>
      <c r="D42" s="61">
        <v>49877.400000000009</v>
      </c>
      <c r="E42" s="61">
        <v>23950</v>
      </c>
      <c r="F42" s="61">
        <v>20373.240000000002</v>
      </c>
      <c r="G42" s="61">
        <f>SUM(C42+E42)</f>
        <v>112161</v>
      </c>
      <c r="H42" s="78">
        <f>SUM(D42+F42)</f>
        <v>70250.640000000014</v>
      </c>
      <c r="I42" s="43"/>
      <c r="J42" s="44"/>
      <c r="K42" s="45"/>
      <c r="L42" s="46"/>
      <c r="M42" s="21"/>
    </row>
    <row r="43" spans="1:13" ht="22.8" customHeight="1" thickBot="1">
      <c r="A43" s="11"/>
      <c r="B43" s="9" t="s">
        <v>16</v>
      </c>
      <c r="C43" s="9">
        <f t="shared" ref="C43:H43" si="6">SUM(C42)</f>
        <v>88211</v>
      </c>
      <c r="D43" s="9">
        <f t="shared" si="6"/>
        <v>49877.400000000009</v>
      </c>
      <c r="E43" s="9">
        <f t="shared" si="6"/>
        <v>23950</v>
      </c>
      <c r="F43" s="9">
        <f t="shared" si="6"/>
        <v>20373.240000000002</v>
      </c>
      <c r="G43" s="9">
        <f t="shared" si="6"/>
        <v>112161</v>
      </c>
      <c r="H43" s="12">
        <f t="shared" si="6"/>
        <v>70250.640000000014</v>
      </c>
      <c r="I43" s="30"/>
      <c r="J43" s="31"/>
      <c r="K43" s="32"/>
      <c r="L43" s="33"/>
    </row>
    <row r="44" spans="1:13" ht="22.8" customHeight="1" thickBot="1">
      <c r="A44" s="13"/>
      <c r="B44" s="83" t="s">
        <v>33</v>
      </c>
      <c r="C44" s="83"/>
      <c r="D44" s="83"/>
      <c r="E44" s="83"/>
      <c r="F44" s="83"/>
      <c r="G44" s="83"/>
      <c r="H44" s="84"/>
      <c r="I44" s="34"/>
      <c r="J44" s="35"/>
      <c r="K44" s="32"/>
      <c r="L44" s="33"/>
    </row>
    <row r="45" spans="1:13" ht="22.8" customHeight="1" thickBot="1">
      <c r="A45" s="11"/>
      <c r="B45" s="9" t="s">
        <v>34</v>
      </c>
      <c r="C45" s="9">
        <f>SUM(C20+C37)</f>
        <v>1264242</v>
      </c>
      <c r="D45" s="9">
        <f>SUM(D20+D37)</f>
        <v>1460054.5193766588</v>
      </c>
      <c r="E45" s="9">
        <f>SUM(E20+E37)</f>
        <v>294834</v>
      </c>
      <c r="F45" s="9">
        <f>SUM(F20+F37)</f>
        <v>1391490.0360103489</v>
      </c>
      <c r="G45" s="9">
        <f t="shared" ref="G45:H47" si="7">SUM(C45+E45)</f>
        <v>1559076</v>
      </c>
      <c r="H45" s="12">
        <f t="shared" si="7"/>
        <v>2851544.555387008</v>
      </c>
      <c r="I45" s="34" t="e">
        <f>SUM(#REF!)</f>
        <v>#REF!</v>
      </c>
      <c r="J45" s="35" t="e">
        <f>SUM(#REF!)</f>
        <v>#REF!</v>
      </c>
      <c r="K45" s="32"/>
      <c r="L45" s="33"/>
    </row>
    <row r="46" spans="1:13" ht="22.8" customHeight="1" thickBot="1">
      <c r="A46" s="13"/>
      <c r="B46" s="14" t="s">
        <v>35</v>
      </c>
      <c r="C46" s="14">
        <f>SUM(C40)</f>
        <v>86570</v>
      </c>
      <c r="D46" s="14">
        <f>SUM(D40)</f>
        <v>130936.64000000001</v>
      </c>
      <c r="E46" s="14">
        <f>SUM(E40)</f>
        <v>3978</v>
      </c>
      <c r="F46" s="14">
        <f>SUM(F40)</f>
        <v>10526.309999999998</v>
      </c>
      <c r="G46" s="14">
        <f t="shared" si="7"/>
        <v>90548</v>
      </c>
      <c r="H46" s="15">
        <f t="shared" si="7"/>
        <v>141462.95000000001</v>
      </c>
      <c r="I46" s="34">
        <f>SUM(I40)</f>
        <v>0</v>
      </c>
      <c r="J46" s="35">
        <f>SUM(J40)</f>
        <v>0</v>
      </c>
      <c r="K46" s="32"/>
      <c r="L46" s="33"/>
    </row>
    <row r="47" spans="1:13" ht="22.8" customHeight="1" thickBot="1">
      <c r="A47" s="11"/>
      <c r="B47" s="9" t="s">
        <v>36</v>
      </c>
      <c r="C47" s="9">
        <f>SUM(C45:C46)</f>
        <v>1350812</v>
      </c>
      <c r="D47" s="9">
        <f>SUM(D45:D46)</f>
        <v>1590991.159376659</v>
      </c>
      <c r="E47" s="9">
        <f>SUM(E45:E46)</f>
        <v>298812</v>
      </c>
      <c r="F47" s="9">
        <f>SUM(F45:F46)</f>
        <v>1402016.346010349</v>
      </c>
      <c r="G47" s="9">
        <f t="shared" si="7"/>
        <v>1649624</v>
      </c>
      <c r="H47" s="12">
        <f t="shared" si="7"/>
        <v>2993007.5053870082</v>
      </c>
      <c r="I47" s="34" t="e">
        <f>SUM(I45:I46)</f>
        <v>#REF!</v>
      </c>
      <c r="J47" s="35" t="e">
        <f>SUM(J45:J46)</f>
        <v>#REF!</v>
      </c>
      <c r="K47" s="32"/>
      <c r="L47" s="33"/>
    </row>
    <row r="48" spans="1:13" ht="22.8" customHeight="1" thickBot="1">
      <c r="A48" s="13"/>
      <c r="B48" s="83" t="s">
        <v>37</v>
      </c>
      <c r="C48" s="83"/>
      <c r="D48" s="83"/>
      <c r="E48" s="83"/>
      <c r="F48" s="83"/>
      <c r="G48" s="83"/>
      <c r="H48" s="84"/>
      <c r="I48" s="30"/>
      <c r="J48" s="31"/>
      <c r="K48" s="32"/>
      <c r="L48" s="33"/>
    </row>
    <row r="49" spans="1:12" ht="22.8" customHeight="1" thickBot="1">
      <c r="A49" s="11"/>
      <c r="B49" s="9" t="s">
        <v>38</v>
      </c>
      <c r="C49" s="9">
        <f t="shared" ref="C49:H49" si="8">SUM(C43+C47)</f>
        <v>1439023</v>
      </c>
      <c r="D49" s="9">
        <f t="shared" si="8"/>
        <v>1640868.5593766589</v>
      </c>
      <c r="E49" s="9">
        <f t="shared" si="8"/>
        <v>322762</v>
      </c>
      <c r="F49" s="9">
        <f t="shared" si="8"/>
        <v>1422389.586010349</v>
      </c>
      <c r="G49" s="9">
        <f t="shared" si="8"/>
        <v>1761785</v>
      </c>
      <c r="H49" s="12">
        <f t="shared" si="8"/>
        <v>3063258.1453870083</v>
      </c>
      <c r="I49" s="30" t="e">
        <f>SUM(I42+I47)</f>
        <v>#REF!</v>
      </c>
      <c r="J49" s="31" t="e">
        <f>SUM(J42+J47)</f>
        <v>#REF!</v>
      </c>
      <c r="K49" s="32"/>
      <c r="L49" s="33"/>
    </row>
    <row r="50" spans="1:12" ht="32.25" customHeight="1">
      <c r="A50" s="41"/>
      <c r="B50" s="16"/>
      <c r="C50" s="17"/>
      <c r="D50" s="17"/>
      <c r="E50" s="42"/>
      <c r="F50" s="42"/>
      <c r="G50" s="36" t="s">
        <v>39</v>
      </c>
      <c r="H50" s="42"/>
      <c r="I50" s="30"/>
      <c r="J50" s="37"/>
      <c r="K50" s="38"/>
    </row>
  </sheetData>
  <mergeCells count="14">
    <mergeCell ref="A2:H2"/>
    <mergeCell ref="A3:H3"/>
    <mergeCell ref="A4:H4"/>
    <mergeCell ref="C5:D5"/>
    <mergeCell ref="E5:F5"/>
    <mergeCell ref="G5:H5"/>
    <mergeCell ref="B44:H44"/>
    <mergeCell ref="B48:H48"/>
    <mergeCell ref="I5:J5"/>
    <mergeCell ref="K5:L5"/>
    <mergeCell ref="B7:H7"/>
    <mergeCell ref="B21:H21"/>
    <mergeCell ref="B38:H38"/>
    <mergeCell ref="B41:H41"/>
  </mergeCells>
  <printOptions horizontalCentered="1" verticalCentered="1"/>
  <pageMargins left="0.89" right="0.02" top="0" bottom="0.35" header="0.25" footer="0.39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WOMEN1</vt:lpstr>
      <vt:lpstr>WOMEN1!Print_Area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2022-02-17T08:10:27Z</cp:lastPrinted>
  <dcterms:created xsi:type="dcterms:W3CDTF">2021-02-05T13:37:04Z</dcterms:created>
  <dcterms:modified xsi:type="dcterms:W3CDTF">2022-02-17T08:10:31Z</dcterms:modified>
</cp:coreProperties>
</file>