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64" windowHeight="0"/>
  </bookViews>
  <sheets>
    <sheet name="Bank wise 1st loan " sheetId="8" r:id="rId1"/>
  </sheets>
  <definedNames>
    <definedName name="_xlnm.Print_Area" localSheetId="0">'Bank wise 1st loan '!$B$4:$P$34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8" l="1"/>
  <c r="P10" i="8" s="1"/>
  <c r="K11" i="8"/>
  <c r="P11" i="8" s="1"/>
  <c r="K12" i="8"/>
  <c r="P12" i="8" s="1"/>
  <c r="K13" i="8"/>
  <c r="P13" i="8" s="1"/>
  <c r="K14" i="8"/>
  <c r="P14" i="8" s="1"/>
  <c r="K15" i="8"/>
  <c r="P15" i="8" s="1"/>
  <c r="K16" i="8"/>
  <c r="P16" i="8" s="1"/>
  <c r="K17" i="8"/>
  <c r="P17" i="8" s="1"/>
  <c r="K18" i="8"/>
  <c r="P18" i="8" s="1"/>
  <c r="K19" i="8"/>
  <c r="P19" i="8" s="1"/>
  <c r="K20" i="8"/>
  <c r="P20" i="8" s="1"/>
  <c r="K21" i="8"/>
  <c r="P21" i="8" s="1"/>
  <c r="K22" i="8"/>
  <c r="P22" i="8" s="1"/>
  <c r="K23" i="8"/>
  <c r="P23" i="8" s="1"/>
  <c r="K24" i="8"/>
  <c r="P24" i="8" s="1"/>
  <c r="K25" i="8"/>
  <c r="P25" i="8" s="1"/>
  <c r="K26" i="8"/>
  <c r="P26" i="8" s="1"/>
  <c r="K27" i="8"/>
  <c r="K28" i="8"/>
  <c r="P28" i="8" s="1"/>
  <c r="K29" i="8"/>
  <c r="P29" i="8" s="1"/>
  <c r="K30" i="8"/>
  <c r="P30" i="8" s="1"/>
  <c r="K31" i="8"/>
  <c r="P31" i="8" s="1"/>
  <c r="K32" i="8"/>
  <c r="K33" i="8"/>
  <c r="P33" i="8" s="1"/>
  <c r="K9" i="8"/>
  <c r="P9" i="8" s="1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9" i="8"/>
  <c r="D10" i="8"/>
  <c r="O10" i="8" s="1"/>
  <c r="D11" i="8"/>
  <c r="O11" i="8" s="1"/>
  <c r="D12" i="8"/>
  <c r="O12" i="8" s="1"/>
  <c r="D13" i="8"/>
  <c r="O13" i="8" s="1"/>
  <c r="D14" i="8"/>
  <c r="O14" i="8" s="1"/>
  <c r="D15" i="8"/>
  <c r="O15" i="8" s="1"/>
  <c r="D16" i="8"/>
  <c r="O16" i="8" s="1"/>
  <c r="D17" i="8"/>
  <c r="O17" i="8" s="1"/>
  <c r="D18" i="8"/>
  <c r="O18" i="8" s="1"/>
  <c r="D19" i="8"/>
  <c r="O19" i="8" s="1"/>
  <c r="D20" i="8"/>
  <c r="O20" i="8" s="1"/>
  <c r="D21" i="8"/>
  <c r="O21" i="8" s="1"/>
  <c r="D22" i="8"/>
  <c r="O22" i="8" s="1"/>
  <c r="D23" i="8"/>
  <c r="O23" i="8" s="1"/>
  <c r="D24" i="8"/>
  <c r="O24" i="8" s="1"/>
  <c r="D25" i="8"/>
  <c r="O25" i="8" s="1"/>
  <c r="D26" i="8"/>
  <c r="O26" i="8" s="1"/>
  <c r="D27" i="8"/>
  <c r="D28" i="8"/>
  <c r="O28" i="8" s="1"/>
  <c r="D29" i="8"/>
  <c r="D30" i="8"/>
  <c r="O30" i="8" s="1"/>
  <c r="D31" i="8"/>
  <c r="D32" i="8"/>
  <c r="O32" i="8" s="1"/>
  <c r="D33" i="8"/>
  <c r="D9" i="8"/>
  <c r="O9" i="8" s="1"/>
  <c r="F34" i="8"/>
  <c r="M34" i="8"/>
  <c r="L34" i="8"/>
  <c r="J34" i="8"/>
  <c r="E34" i="8"/>
  <c r="N31" i="8" l="1"/>
  <c r="N29" i="8"/>
  <c r="N33" i="8"/>
  <c r="N23" i="8"/>
  <c r="N19" i="8"/>
  <c r="N15" i="8"/>
  <c r="N11" i="8"/>
  <c r="N32" i="8"/>
  <c r="N28" i="8"/>
  <c r="N24" i="8"/>
  <c r="N20" i="8"/>
  <c r="N16" i="8"/>
  <c r="N12" i="8"/>
  <c r="N9" i="8"/>
  <c r="N14" i="8"/>
  <c r="N25" i="8"/>
  <c r="N21" i="8"/>
  <c r="N17" i="8"/>
  <c r="N13" i="8"/>
  <c r="N18" i="8"/>
  <c r="N30" i="8"/>
  <c r="N22" i="8"/>
  <c r="N26" i="8"/>
  <c r="N10" i="8"/>
  <c r="O31" i="8"/>
  <c r="O33" i="8"/>
  <c r="O29" i="8"/>
  <c r="K34" i="8"/>
  <c r="P34" i="8" s="1"/>
  <c r="I34" i="8"/>
  <c r="D34" i="8"/>
  <c r="O34" i="8" s="1"/>
  <c r="G34" i="8"/>
  <c r="H34" i="8" l="1"/>
  <c r="N34" i="8" s="1"/>
</calcChain>
</file>

<file path=xl/sharedStrings.xml><?xml version="1.0" encoding="utf-8"?>
<sst xmlns="http://schemas.openxmlformats.org/spreadsheetml/2006/main" count="43" uniqueCount="43">
  <si>
    <t>Total</t>
  </si>
  <si>
    <t>Annexure-7</t>
  </si>
  <si>
    <t>Sr No.</t>
  </si>
  <si>
    <t>Name of Bank</t>
  </si>
  <si>
    <t>Total Application received
3=6+7+8+9+10</t>
  </si>
  <si>
    <t>Rejected</t>
  </si>
  <si>
    <t>Returned</t>
  </si>
  <si>
    <t>Resubmitted by ULBs</t>
  </si>
  <si>
    <t>Total Rejected/
Returned 
(4+5)</t>
  </si>
  <si>
    <t>Market 
Place (Not picked up by Banks)</t>
  </si>
  <si>
    <t>New 
Application (Pending for Sanction)</t>
  </si>
  <si>
    <t>Total Sanctioned
(11+12)</t>
  </si>
  <si>
    <t>Pending for Disbursement</t>
  </si>
  <si>
    <t>Disbursed</t>
  </si>
  <si>
    <t xml:space="preserve">% of Rejection/Returned
against Total applications </t>
  </si>
  <si>
    <t>% of 
Disbursement against Total applications</t>
  </si>
  <si>
    <t>% of 
Disbursement against Total sanctioned applications</t>
  </si>
  <si>
    <t>State Bank of India</t>
  </si>
  <si>
    <t>Punjab National Bank</t>
  </si>
  <si>
    <t>Punjab and Sind Bank</t>
  </si>
  <si>
    <t>Indian Bank</t>
  </si>
  <si>
    <t>Bank of India</t>
  </si>
  <si>
    <t>Union Bank of India</t>
  </si>
  <si>
    <t>Central Bank of India</t>
  </si>
  <si>
    <t>Bank of Baroda</t>
  </si>
  <si>
    <t>Uco Bank</t>
  </si>
  <si>
    <t>Canara Bank</t>
  </si>
  <si>
    <t>Indian Overseas Bank</t>
  </si>
  <si>
    <t>Bank of Maharashtra</t>
  </si>
  <si>
    <t>HDFC Bank</t>
  </si>
  <si>
    <t>Axis Bank</t>
  </si>
  <si>
    <t>IDBI Bank</t>
  </si>
  <si>
    <t>ICICI Bank</t>
  </si>
  <si>
    <t>Yes Bank Ltd.</t>
  </si>
  <si>
    <t>IndusInd Bank</t>
  </si>
  <si>
    <t>RRB Punjab GB</t>
  </si>
  <si>
    <t>Jammu &amp; Kashmir Bank Ltd</t>
  </si>
  <si>
    <t>Ujjivan Small Finance Bank</t>
  </si>
  <si>
    <t>Kotak Mahindra Bank Limited</t>
  </si>
  <si>
    <t>Bandhan Bank Ltd.</t>
  </si>
  <si>
    <t>Others Small MFIs</t>
  </si>
  <si>
    <t>Capital Small Finance Bank</t>
  </si>
  <si>
    <t xml:space="preserve">                                                  Bank wise 1st Tranche loan Progress under PMSVANidhi as on 16.10.2022                                                                   (Annexure-1)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</si>
</sst>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40"/>
      <color theme="1"/>
      <name val="Times New Roman"/>
      <family val="1"/>
    </font>
    <font>
      <sz val="16"/>
      <color theme="1"/>
      <name val="Times New Roman"/>
      <family val="1"/>
    </font>
    <font>
      <b/>
      <sz val="7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theme="3" tint="-0.499984740745262"/>
      <name val="Times New Roman"/>
      <family val="1"/>
    </font>
    <font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50"/>
      <color theme="1"/>
      <name val="Times New Roman"/>
      <family val="1"/>
    </font>
    <font>
      <sz val="5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0" xfId="0" applyFont="1" applyFill="1"/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1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9" fontId="10" fillId="0" borderId="2" xfId="1" applyFont="1" applyFill="1" applyBorder="1" applyAlignment="1">
      <alignment horizontal="center" vertical="center"/>
    </xf>
    <xf numFmtId="9" fontId="10" fillId="0" borderId="17" xfId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9" fontId="11" fillId="0" borderId="15" xfId="1" applyFont="1" applyFill="1" applyBorder="1" applyAlignment="1">
      <alignment horizontal="center" vertical="center"/>
    </xf>
    <xf numFmtId="0" fontId="12" fillId="0" borderId="0" xfId="0" applyFont="1" applyFill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25" zoomScaleNormal="25" zoomScaleSheetLayoutView="25" workbookViewId="0">
      <selection activeCell="B4" sqref="B4:P5"/>
    </sheetView>
  </sheetViews>
  <sheetFormatPr defaultColWidth="27.33203125" defaultRowHeight="13.8" x14ac:dyDescent="0.25"/>
  <cols>
    <col min="1" max="1" width="2.5546875" style="1" customWidth="1"/>
    <col min="2" max="2" width="22.109375" style="1" customWidth="1"/>
    <col min="3" max="3" width="128.6640625" style="1" bestFit="1" customWidth="1"/>
    <col min="4" max="4" width="66.44140625" style="1" customWidth="1"/>
    <col min="5" max="5" width="40.6640625" style="1" bestFit="1" customWidth="1"/>
    <col min="6" max="6" width="40.44140625" style="1" customWidth="1"/>
    <col min="7" max="7" width="57.44140625" style="1" customWidth="1"/>
    <col min="8" max="8" width="54.88671875" style="1" customWidth="1"/>
    <col min="9" max="9" width="53" style="1" customWidth="1"/>
    <col min="10" max="10" width="68.88671875" style="1" customWidth="1"/>
    <col min="11" max="11" width="48" style="1" customWidth="1"/>
    <col min="12" max="12" width="57.33203125" style="1" customWidth="1"/>
    <col min="13" max="13" width="45.109375" style="1" customWidth="1"/>
    <col min="14" max="14" width="80.33203125" style="1" customWidth="1"/>
    <col min="15" max="15" width="64.88671875" style="1" customWidth="1"/>
    <col min="16" max="16" width="80.5546875" style="1" customWidth="1"/>
    <col min="17" max="16384" width="27.33203125" style="1"/>
  </cols>
  <sheetData>
    <row r="2" spans="1:16" ht="14.4" thickBot="1" x14ac:dyDescent="0.3"/>
    <row r="3" spans="1:16" ht="51.75" hidden="1" customHeight="1" thickBot="1" x14ac:dyDescent="0.3">
      <c r="O3" s="22" t="s">
        <v>1</v>
      </c>
      <c r="P3" s="23"/>
    </row>
    <row r="4" spans="1:16" ht="21" x14ac:dyDescent="0.4">
      <c r="A4" s="2"/>
      <c r="B4" s="24" t="s">
        <v>42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</row>
    <row r="5" spans="1:16" ht="87.75" customHeight="1" thickBot="1" x14ac:dyDescent="0.45">
      <c r="A5" s="2"/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1:16" ht="21.6" thickBot="1" x14ac:dyDescent="0.45">
      <c r="A6" s="2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</row>
    <row r="7" spans="1:16" s="6" customFormat="1" ht="39" customHeight="1" thickBot="1" x14ac:dyDescent="0.55000000000000004">
      <c r="B7" s="7">
        <v>1</v>
      </c>
      <c r="C7" s="8">
        <v>2</v>
      </c>
      <c r="D7" s="7">
        <v>3</v>
      </c>
      <c r="E7" s="8">
        <v>4</v>
      </c>
      <c r="F7" s="7">
        <v>5</v>
      </c>
      <c r="G7" s="8">
        <v>6</v>
      </c>
      <c r="H7" s="7">
        <v>7</v>
      </c>
      <c r="I7" s="8">
        <v>8</v>
      </c>
      <c r="J7" s="7">
        <v>9</v>
      </c>
      <c r="K7" s="8">
        <v>10</v>
      </c>
      <c r="L7" s="7">
        <v>11</v>
      </c>
      <c r="M7" s="8">
        <v>12</v>
      </c>
      <c r="N7" s="7">
        <v>13</v>
      </c>
      <c r="O7" s="8">
        <v>14</v>
      </c>
      <c r="P7" s="9">
        <v>15</v>
      </c>
    </row>
    <row r="8" spans="1:16" s="10" customFormat="1" ht="300.60000000000002" thickBot="1" x14ac:dyDescent="1.1000000000000001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1" t="s">
        <v>8</v>
      </c>
      <c r="I8" s="11" t="s">
        <v>9</v>
      </c>
      <c r="J8" s="11" t="s">
        <v>10</v>
      </c>
      <c r="K8" s="11" t="s">
        <v>11</v>
      </c>
      <c r="L8" s="11" t="s">
        <v>12</v>
      </c>
      <c r="M8" s="11" t="s">
        <v>13</v>
      </c>
      <c r="N8" s="11" t="s">
        <v>14</v>
      </c>
      <c r="O8" s="11" t="s">
        <v>15</v>
      </c>
      <c r="P8" s="11" t="s">
        <v>16</v>
      </c>
    </row>
    <row r="9" spans="1:16" s="12" customFormat="1" ht="72" customHeight="1" x14ac:dyDescent="1.05">
      <c r="B9" s="13">
        <v>1</v>
      </c>
      <c r="C9" s="14" t="s">
        <v>17</v>
      </c>
      <c r="D9" s="14">
        <f>+E9+F9+G9+I9+J9+L9+M9</f>
        <v>25756</v>
      </c>
      <c r="E9" s="14">
        <v>6799</v>
      </c>
      <c r="F9" s="14">
        <v>8510</v>
      </c>
      <c r="G9" s="14">
        <v>353</v>
      </c>
      <c r="H9" s="14">
        <f>+E9+F9</f>
        <v>15309</v>
      </c>
      <c r="I9" s="14">
        <v>22</v>
      </c>
      <c r="J9" s="14">
        <v>27</v>
      </c>
      <c r="K9" s="14">
        <f>+L9+M9</f>
        <v>10045</v>
      </c>
      <c r="L9" s="14">
        <v>37</v>
      </c>
      <c r="M9" s="14">
        <v>10008</v>
      </c>
      <c r="N9" s="15">
        <f>+H9/D9</f>
        <v>0.59438577418853855</v>
      </c>
      <c r="O9" s="15">
        <f>+M9/D9</f>
        <v>0.38856965367293056</v>
      </c>
      <c r="P9" s="16">
        <f>+M9/K9</f>
        <v>0.99631657541065211</v>
      </c>
    </row>
    <row r="10" spans="1:16" s="12" customFormat="1" ht="72" customHeight="1" x14ac:dyDescent="1.05">
      <c r="B10" s="13">
        <v>2</v>
      </c>
      <c r="C10" s="14" t="s">
        <v>18</v>
      </c>
      <c r="D10" s="14">
        <f t="shared" ref="D10:D33" si="0">+E10+F10+G10+I10+J10+L10+M10</f>
        <v>24236</v>
      </c>
      <c r="E10" s="14">
        <v>7042</v>
      </c>
      <c r="F10" s="14">
        <v>7597</v>
      </c>
      <c r="G10" s="14">
        <v>415</v>
      </c>
      <c r="H10" s="14">
        <f t="shared" ref="H10:H33" si="1">+E10+F10</f>
        <v>14639</v>
      </c>
      <c r="I10" s="14">
        <v>7</v>
      </c>
      <c r="J10" s="14">
        <v>263</v>
      </c>
      <c r="K10" s="14">
        <f t="shared" ref="K10:K33" si="2">+L10+M10</f>
        <v>8912</v>
      </c>
      <c r="L10" s="14">
        <v>1090</v>
      </c>
      <c r="M10" s="14">
        <v>7822</v>
      </c>
      <c r="N10" s="15">
        <f t="shared" ref="N10:N34" si="3">+H10/D10</f>
        <v>0.60401881498597132</v>
      </c>
      <c r="O10" s="15">
        <f t="shared" ref="O10:O34" si="4">+M10/D10</f>
        <v>0.32274302690212908</v>
      </c>
      <c r="P10" s="16">
        <f t="shared" ref="P10:P34" si="5">+M10/K10</f>
        <v>0.87769299820466784</v>
      </c>
    </row>
    <row r="11" spans="1:16" s="12" customFormat="1" ht="72" customHeight="1" x14ac:dyDescent="1.05">
      <c r="B11" s="13">
        <v>3</v>
      </c>
      <c r="C11" s="14" t="s">
        <v>19</v>
      </c>
      <c r="D11" s="14">
        <f t="shared" si="0"/>
        <v>9718</v>
      </c>
      <c r="E11" s="14">
        <v>2413</v>
      </c>
      <c r="F11" s="14">
        <v>3938</v>
      </c>
      <c r="G11" s="14">
        <v>179</v>
      </c>
      <c r="H11" s="14">
        <f t="shared" si="1"/>
        <v>6351</v>
      </c>
      <c r="I11" s="14">
        <v>3</v>
      </c>
      <c r="J11" s="14">
        <v>107</v>
      </c>
      <c r="K11" s="14">
        <f t="shared" si="2"/>
        <v>3078</v>
      </c>
      <c r="L11" s="14">
        <v>27</v>
      </c>
      <c r="M11" s="14">
        <v>3051</v>
      </c>
      <c r="N11" s="15">
        <f t="shared" si="3"/>
        <v>0.65352953282568427</v>
      </c>
      <c r="O11" s="15">
        <f t="shared" si="4"/>
        <v>0.31395348837209303</v>
      </c>
      <c r="P11" s="16">
        <f t="shared" si="5"/>
        <v>0.99122807017543857</v>
      </c>
    </row>
    <row r="12" spans="1:16" s="12" customFormat="1" ht="72" customHeight="1" x14ac:dyDescent="1.05">
      <c r="B12" s="13">
        <v>4</v>
      </c>
      <c r="C12" s="14" t="s">
        <v>20</v>
      </c>
      <c r="D12" s="14">
        <f t="shared" si="0"/>
        <v>8206</v>
      </c>
      <c r="E12" s="14">
        <v>1643</v>
      </c>
      <c r="F12" s="14">
        <v>2552</v>
      </c>
      <c r="G12" s="14">
        <v>102</v>
      </c>
      <c r="H12" s="14">
        <f t="shared" si="1"/>
        <v>4195</v>
      </c>
      <c r="I12" s="14">
        <v>7</v>
      </c>
      <c r="J12" s="14">
        <v>123</v>
      </c>
      <c r="K12" s="14">
        <f t="shared" si="2"/>
        <v>3779</v>
      </c>
      <c r="L12" s="14">
        <v>114</v>
      </c>
      <c r="M12" s="14">
        <v>3665</v>
      </c>
      <c r="N12" s="15">
        <f t="shared" si="3"/>
        <v>0.51121130879844012</v>
      </c>
      <c r="O12" s="15">
        <f t="shared" si="4"/>
        <v>0.44662442115525225</v>
      </c>
      <c r="P12" s="16">
        <f t="shared" si="5"/>
        <v>0.96983328922995504</v>
      </c>
    </row>
    <row r="13" spans="1:16" s="12" customFormat="1" ht="72" customHeight="1" x14ac:dyDescent="1.05">
      <c r="B13" s="13">
        <v>5</v>
      </c>
      <c r="C13" s="14" t="s">
        <v>21</v>
      </c>
      <c r="D13" s="14">
        <f t="shared" si="0"/>
        <v>6432</v>
      </c>
      <c r="E13" s="14">
        <v>1175</v>
      </c>
      <c r="F13" s="14">
        <v>1718</v>
      </c>
      <c r="G13" s="14">
        <v>84</v>
      </c>
      <c r="H13" s="14">
        <f t="shared" si="1"/>
        <v>2893</v>
      </c>
      <c r="I13" s="14">
        <v>1</v>
      </c>
      <c r="J13" s="14">
        <v>136</v>
      </c>
      <c r="K13" s="14">
        <f t="shared" si="2"/>
        <v>3318</v>
      </c>
      <c r="L13" s="14">
        <v>22</v>
      </c>
      <c r="M13" s="14">
        <v>3296</v>
      </c>
      <c r="N13" s="15">
        <f t="shared" si="3"/>
        <v>0.44978233830845771</v>
      </c>
      <c r="O13" s="15">
        <f t="shared" si="4"/>
        <v>0.51243781094527363</v>
      </c>
      <c r="P13" s="16">
        <f t="shared" si="5"/>
        <v>0.99336949969861366</v>
      </c>
    </row>
    <row r="14" spans="1:16" s="12" customFormat="1" ht="72" customHeight="1" x14ac:dyDescent="1.05">
      <c r="B14" s="13">
        <v>6</v>
      </c>
      <c r="C14" s="14" t="s">
        <v>22</v>
      </c>
      <c r="D14" s="14">
        <f t="shared" si="0"/>
        <v>6884</v>
      </c>
      <c r="E14" s="14">
        <v>1511</v>
      </c>
      <c r="F14" s="14">
        <v>2551</v>
      </c>
      <c r="G14" s="14">
        <v>142</v>
      </c>
      <c r="H14" s="14">
        <f t="shared" si="1"/>
        <v>4062</v>
      </c>
      <c r="I14" s="14">
        <v>6</v>
      </c>
      <c r="J14" s="14">
        <v>142</v>
      </c>
      <c r="K14" s="14">
        <f t="shared" si="2"/>
        <v>2532</v>
      </c>
      <c r="L14" s="14">
        <v>107</v>
      </c>
      <c r="M14" s="14">
        <v>2425</v>
      </c>
      <c r="N14" s="15">
        <f t="shared" si="3"/>
        <v>0.59006391632771649</v>
      </c>
      <c r="O14" s="15">
        <f t="shared" si="4"/>
        <v>0.35226612434631027</v>
      </c>
      <c r="P14" s="16">
        <f t="shared" si="5"/>
        <v>0.95774091627172198</v>
      </c>
    </row>
    <row r="15" spans="1:16" s="12" customFormat="1" ht="72" customHeight="1" x14ac:dyDescent="1.05">
      <c r="B15" s="13">
        <v>7</v>
      </c>
      <c r="C15" s="14" t="s">
        <v>23</v>
      </c>
      <c r="D15" s="14">
        <f t="shared" si="0"/>
        <v>5349</v>
      </c>
      <c r="E15" s="14">
        <v>1159</v>
      </c>
      <c r="F15" s="14">
        <v>1576</v>
      </c>
      <c r="G15" s="14">
        <v>120</v>
      </c>
      <c r="H15" s="14">
        <f t="shared" si="1"/>
        <v>2735</v>
      </c>
      <c r="I15" s="14">
        <v>11</v>
      </c>
      <c r="J15" s="14">
        <v>38</v>
      </c>
      <c r="K15" s="14">
        <f t="shared" si="2"/>
        <v>2445</v>
      </c>
      <c r="L15" s="14">
        <v>134</v>
      </c>
      <c r="M15" s="14">
        <v>2311</v>
      </c>
      <c r="N15" s="15">
        <f t="shared" si="3"/>
        <v>0.51131052533183774</v>
      </c>
      <c r="O15" s="15">
        <f t="shared" si="4"/>
        <v>0.43204337259300801</v>
      </c>
      <c r="P15" s="16">
        <f t="shared" si="5"/>
        <v>0.94519427402862988</v>
      </c>
    </row>
    <row r="16" spans="1:16" s="12" customFormat="1" ht="72" customHeight="1" x14ac:dyDescent="1.05">
      <c r="B16" s="13">
        <v>8</v>
      </c>
      <c r="C16" s="14" t="s">
        <v>24</v>
      </c>
      <c r="D16" s="14">
        <f t="shared" si="0"/>
        <v>7316</v>
      </c>
      <c r="E16" s="14">
        <v>1723</v>
      </c>
      <c r="F16" s="14">
        <v>3733</v>
      </c>
      <c r="G16" s="14">
        <v>251</v>
      </c>
      <c r="H16" s="14">
        <f t="shared" si="1"/>
        <v>5456</v>
      </c>
      <c r="I16" s="14">
        <v>24</v>
      </c>
      <c r="J16" s="14">
        <v>240</v>
      </c>
      <c r="K16" s="14">
        <f t="shared" si="2"/>
        <v>1345</v>
      </c>
      <c r="L16" s="14">
        <v>141</v>
      </c>
      <c r="M16" s="14">
        <v>1204</v>
      </c>
      <c r="N16" s="15">
        <f t="shared" si="3"/>
        <v>0.74576271186440679</v>
      </c>
      <c r="O16" s="15">
        <f t="shared" si="4"/>
        <v>0.16457080371787863</v>
      </c>
      <c r="P16" s="16">
        <f t="shared" si="5"/>
        <v>0.89516728624535313</v>
      </c>
    </row>
    <row r="17" spans="2:16" s="12" customFormat="1" ht="72" customHeight="1" x14ac:dyDescent="1.05">
      <c r="B17" s="13">
        <v>9</v>
      </c>
      <c r="C17" s="14" t="s">
        <v>25</v>
      </c>
      <c r="D17" s="14">
        <f t="shared" si="0"/>
        <v>4606</v>
      </c>
      <c r="E17" s="14">
        <v>1243</v>
      </c>
      <c r="F17" s="14">
        <v>1750</v>
      </c>
      <c r="G17" s="14">
        <v>86</v>
      </c>
      <c r="H17" s="14">
        <f t="shared" si="1"/>
        <v>2993</v>
      </c>
      <c r="I17" s="14">
        <v>2</v>
      </c>
      <c r="J17" s="14">
        <v>18</v>
      </c>
      <c r="K17" s="14">
        <f t="shared" si="2"/>
        <v>1507</v>
      </c>
      <c r="L17" s="14">
        <v>178</v>
      </c>
      <c r="M17" s="14">
        <v>1329</v>
      </c>
      <c r="N17" s="15">
        <f t="shared" si="3"/>
        <v>0.64980460269214069</v>
      </c>
      <c r="O17" s="15">
        <f t="shared" si="4"/>
        <v>0.28853669127225356</v>
      </c>
      <c r="P17" s="16">
        <f t="shared" si="5"/>
        <v>0.88188453881884543</v>
      </c>
    </row>
    <row r="18" spans="2:16" s="12" customFormat="1" ht="72" customHeight="1" x14ac:dyDescent="1.05">
      <c r="B18" s="13">
        <v>10</v>
      </c>
      <c r="C18" s="14" t="s">
        <v>26</v>
      </c>
      <c r="D18" s="14">
        <f t="shared" si="0"/>
        <v>6147</v>
      </c>
      <c r="E18" s="14">
        <v>1682</v>
      </c>
      <c r="F18" s="14">
        <v>1384</v>
      </c>
      <c r="G18" s="14">
        <v>62</v>
      </c>
      <c r="H18" s="14">
        <f t="shared" si="1"/>
        <v>3066</v>
      </c>
      <c r="I18" s="14">
        <v>2</v>
      </c>
      <c r="J18" s="14">
        <v>25</v>
      </c>
      <c r="K18" s="14">
        <f t="shared" si="2"/>
        <v>2992</v>
      </c>
      <c r="L18" s="14">
        <v>19</v>
      </c>
      <c r="M18" s="14">
        <v>2973</v>
      </c>
      <c r="N18" s="15">
        <f t="shared" si="3"/>
        <v>0.4987798926305515</v>
      </c>
      <c r="O18" s="15">
        <f t="shared" si="4"/>
        <v>0.48365056124938993</v>
      </c>
      <c r="P18" s="16">
        <f t="shared" si="5"/>
        <v>0.99364973262032086</v>
      </c>
    </row>
    <row r="19" spans="2:16" s="12" customFormat="1" ht="72" customHeight="1" x14ac:dyDescent="1.05">
      <c r="B19" s="13">
        <v>11</v>
      </c>
      <c r="C19" s="14" t="s">
        <v>27</v>
      </c>
      <c r="D19" s="14">
        <f t="shared" si="0"/>
        <v>2002</v>
      </c>
      <c r="E19" s="14">
        <v>512</v>
      </c>
      <c r="F19" s="14">
        <v>604</v>
      </c>
      <c r="G19" s="14">
        <v>38</v>
      </c>
      <c r="H19" s="14">
        <f t="shared" si="1"/>
        <v>1116</v>
      </c>
      <c r="I19" s="14">
        <v>1</v>
      </c>
      <c r="J19" s="14">
        <v>7</v>
      </c>
      <c r="K19" s="14">
        <f t="shared" si="2"/>
        <v>840</v>
      </c>
      <c r="L19" s="14">
        <v>68</v>
      </c>
      <c r="M19" s="14">
        <v>772</v>
      </c>
      <c r="N19" s="15">
        <f t="shared" si="3"/>
        <v>0.55744255744255744</v>
      </c>
      <c r="O19" s="15">
        <f t="shared" si="4"/>
        <v>0.3856143856143856</v>
      </c>
      <c r="P19" s="16">
        <f t="shared" si="5"/>
        <v>0.919047619047619</v>
      </c>
    </row>
    <row r="20" spans="2:16" s="12" customFormat="1" ht="72" customHeight="1" x14ac:dyDescent="1.05">
      <c r="B20" s="13">
        <v>12</v>
      </c>
      <c r="C20" s="14" t="s">
        <v>28</v>
      </c>
      <c r="D20" s="14">
        <f t="shared" si="0"/>
        <v>1017</v>
      </c>
      <c r="E20" s="14">
        <v>217</v>
      </c>
      <c r="F20" s="14">
        <v>237</v>
      </c>
      <c r="G20" s="14">
        <v>5</v>
      </c>
      <c r="H20" s="14">
        <f t="shared" si="1"/>
        <v>454</v>
      </c>
      <c r="I20" s="14">
        <v>0</v>
      </c>
      <c r="J20" s="14">
        <v>10</v>
      </c>
      <c r="K20" s="14">
        <f t="shared" si="2"/>
        <v>548</v>
      </c>
      <c r="L20" s="14">
        <v>14</v>
      </c>
      <c r="M20" s="14">
        <v>534</v>
      </c>
      <c r="N20" s="15">
        <f t="shared" si="3"/>
        <v>0.44641101278269418</v>
      </c>
      <c r="O20" s="15">
        <f t="shared" si="4"/>
        <v>0.52507374631268433</v>
      </c>
      <c r="P20" s="16">
        <f t="shared" si="5"/>
        <v>0.97445255474452552</v>
      </c>
    </row>
    <row r="21" spans="2:16" s="12" customFormat="1" ht="72" customHeight="1" x14ac:dyDescent="1.05">
      <c r="B21" s="13">
        <v>13</v>
      </c>
      <c r="C21" s="14" t="s">
        <v>29</v>
      </c>
      <c r="D21" s="14">
        <f t="shared" si="0"/>
        <v>5116</v>
      </c>
      <c r="E21" s="14">
        <v>641</v>
      </c>
      <c r="F21" s="14">
        <v>1353</v>
      </c>
      <c r="G21" s="14">
        <v>76</v>
      </c>
      <c r="H21" s="14">
        <f t="shared" si="1"/>
        <v>1994</v>
      </c>
      <c r="I21" s="14">
        <v>1</v>
      </c>
      <c r="J21" s="14">
        <v>41</v>
      </c>
      <c r="K21" s="14">
        <f t="shared" si="2"/>
        <v>3004</v>
      </c>
      <c r="L21" s="14">
        <v>2686</v>
      </c>
      <c r="M21" s="14">
        <v>318</v>
      </c>
      <c r="N21" s="15">
        <f t="shared" si="3"/>
        <v>0.38975762314308054</v>
      </c>
      <c r="O21" s="15">
        <f t="shared" si="4"/>
        <v>6.2157935887412044E-2</v>
      </c>
      <c r="P21" s="16">
        <f t="shared" si="5"/>
        <v>0.10585885486018642</v>
      </c>
    </row>
    <row r="22" spans="2:16" s="12" customFormat="1" ht="72" customHeight="1" x14ac:dyDescent="1.05">
      <c r="B22" s="13">
        <v>14</v>
      </c>
      <c r="C22" s="14" t="s">
        <v>30</v>
      </c>
      <c r="D22" s="14">
        <f t="shared" si="0"/>
        <v>721</v>
      </c>
      <c r="E22" s="14">
        <v>72</v>
      </c>
      <c r="F22" s="14">
        <v>170</v>
      </c>
      <c r="G22" s="14">
        <v>18</v>
      </c>
      <c r="H22" s="14">
        <f t="shared" si="1"/>
        <v>242</v>
      </c>
      <c r="I22" s="14">
        <v>15</v>
      </c>
      <c r="J22" s="14">
        <v>435</v>
      </c>
      <c r="K22" s="14">
        <f t="shared" si="2"/>
        <v>11</v>
      </c>
      <c r="L22" s="14">
        <v>1</v>
      </c>
      <c r="M22" s="14">
        <v>10</v>
      </c>
      <c r="N22" s="15">
        <f t="shared" si="3"/>
        <v>0.33564493758668518</v>
      </c>
      <c r="O22" s="15">
        <f t="shared" si="4"/>
        <v>1.3869625520110958E-2</v>
      </c>
      <c r="P22" s="16">
        <f t="shared" si="5"/>
        <v>0.90909090909090906</v>
      </c>
    </row>
    <row r="23" spans="2:16" s="12" customFormat="1" ht="72" customHeight="1" x14ac:dyDescent="1.05">
      <c r="B23" s="13">
        <v>15</v>
      </c>
      <c r="C23" s="14" t="s">
        <v>31</v>
      </c>
      <c r="D23" s="14">
        <f t="shared" si="0"/>
        <v>919</v>
      </c>
      <c r="E23" s="14">
        <v>265</v>
      </c>
      <c r="F23" s="14">
        <v>323</v>
      </c>
      <c r="G23" s="14">
        <v>20</v>
      </c>
      <c r="H23" s="14">
        <f t="shared" si="1"/>
        <v>588</v>
      </c>
      <c r="I23" s="14">
        <v>0</v>
      </c>
      <c r="J23" s="14">
        <v>64</v>
      </c>
      <c r="K23" s="14">
        <f t="shared" si="2"/>
        <v>247</v>
      </c>
      <c r="L23" s="14">
        <v>19</v>
      </c>
      <c r="M23" s="14">
        <v>228</v>
      </c>
      <c r="N23" s="15">
        <f t="shared" si="3"/>
        <v>0.6398258977149075</v>
      </c>
      <c r="O23" s="15">
        <f t="shared" si="4"/>
        <v>0.24809575625680086</v>
      </c>
      <c r="P23" s="16">
        <f t="shared" si="5"/>
        <v>0.92307692307692313</v>
      </c>
    </row>
    <row r="24" spans="2:16" s="12" customFormat="1" ht="72" customHeight="1" x14ac:dyDescent="1.05">
      <c r="B24" s="13">
        <v>16</v>
      </c>
      <c r="C24" s="14" t="s">
        <v>32</v>
      </c>
      <c r="D24" s="14">
        <f t="shared" si="0"/>
        <v>337</v>
      </c>
      <c r="E24" s="14">
        <v>34</v>
      </c>
      <c r="F24" s="14">
        <v>32</v>
      </c>
      <c r="G24" s="14">
        <v>0</v>
      </c>
      <c r="H24" s="14">
        <f t="shared" si="1"/>
        <v>66</v>
      </c>
      <c r="I24" s="14">
        <v>2</v>
      </c>
      <c r="J24" s="14">
        <v>255</v>
      </c>
      <c r="K24" s="14">
        <f t="shared" si="2"/>
        <v>14</v>
      </c>
      <c r="L24" s="14">
        <v>12</v>
      </c>
      <c r="M24" s="14">
        <v>2</v>
      </c>
      <c r="N24" s="15">
        <f t="shared" si="3"/>
        <v>0.19584569732937684</v>
      </c>
      <c r="O24" s="15">
        <f t="shared" si="4"/>
        <v>5.9347181008902079E-3</v>
      </c>
      <c r="P24" s="16">
        <f t="shared" si="5"/>
        <v>0.14285714285714285</v>
      </c>
    </row>
    <row r="25" spans="2:16" s="12" customFormat="1" ht="72" customHeight="1" x14ac:dyDescent="1.05">
      <c r="B25" s="13">
        <v>17</v>
      </c>
      <c r="C25" s="14" t="s">
        <v>33</v>
      </c>
      <c r="D25" s="14">
        <f t="shared" si="0"/>
        <v>214</v>
      </c>
      <c r="E25" s="14">
        <v>32</v>
      </c>
      <c r="F25" s="14">
        <v>180</v>
      </c>
      <c r="G25" s="14">
        <v>0</v>
      </c>
      <c r="H25" s="14">
        <f t="shared" si="1"/>
        <v>212</v>
      </c>
      <c r="I25" s="14">
        <v>1</v>
      </c>
      <c r="J25" s="14">
        <v>0</v>
      </c>
      <c r="K25" s="14">
        <f t="shared" si="2"/>
        <v>1</v>
      </c>
      <c r="L25" s="14">
        <v>0</v>
      </c>
      <c r="M25" s="14">
        <v>1</v>
      </c>
      <c r="N25" s="15">
        <f t="shared" si="3"/>
        <v>0.99065420560747663</v>
      </c>
      <c r="O25" s="15">
        <f t="shared" si="4"/>
        <v>4.6728971962616819E-3</v>
      </c>
      <c r="P25" s="16">
        <f t="shared" si="5"/>
        <v>1</v>
      </c>
    </row>
    <row r="26" spans="2:16" s="12" customFormat="1" ht="72" customHeight="1" x14ac:dyDescent="1.05">
      <c r="B26" s="13">
        <v>18</v>
      </c>
      <c r="C26" s="14" t="s">
        <v>34</v>
      </c>
      <c r="D26" s="14">
        <f t="shared" si="0"/>
        <v>163</v>
      </c>
      <c r="E26" s="14">
        <v>28</v>
      </c>
      <c r="F26" s="14">
        <v>83</v>
      </c>
      <c r="G26" s="14">
        <v>5</v>
      </c>
      <c r="H26" s="14">
        <f t="shared" si="1"/>
        <v>111</v>
      </c>
      <c r="I26" s="14">
        <v>7</v>
      </c>
      <c r="J26" s="14">
        <v>31</v>
      </c>
      <c r="K26" s="14">
        <f t="shared" si="2"/>
        <v>9</v>
      </c>
      <c r="L26" s="14">
        <v>2</v>
      </c>
      <c r="M26" s="14">
        <v>7</v>
      </c>
      <c r="N26" s="15">
        <f t="shared" si="3"/>
        <v>0.68098159509202449</v>
      </c>
      <c r="O26" s="15">
        <f t="shared" si="4"/>
        <v>4.2944785276073622E-2</v>
      </c>
      <c r="P26" s="16">
        <f t="shared" si="5"/>
        <v>0.77777777777777779</v>
      </c>
    </row>
    <row r="27" spans="2:16" s="12" customFormat="1" ht="72" customHeight="1" x14ac:dyDescent="1.05">
      <c r="B27" s="13">
        <v>19</v>
      </c>
      <c r="C27" s="14" t="s">
        <v>35</v>
      </c>
      <c r="D27" s="14">
        <f t="shared" si="0"/>
        <v>0</v>
      </c>
      <c r="E27" s="14">
        <v>0</v>
      </c>
      <c r="F27" s="14">
        <v>0</v>
      </c>
      <c r="G27" s="14">
        <v>0</v>
      </c>
      <c r="H27" s="14">
        <f t="shared" si="1"/>
        <v>0</v>
      </c>
      <c r="I27" s="14">
        <v>0</v>
      </c>
      <c r="J27" s="14">
        <v>0</v>
      </c>
      <c r="K27" s="14">
        <f t="shared" si="2"/>
        <v>0</v>
      </c>
      <c r="L27" s="14">
        <v>0</v>
      </c>
      <c r="M27" s="14">
        <v>0</v>
      </c>
      <c r="N27" s="15">
        <v>0</v>
      </c>
      <c r="O27" s="15">
        <v>0</v>
      </c>
      <c r="P27" s="16">
        <v>0</v>
      </c>
    </row>
    <row r="28" spans="2:16" s="12" customFormat="1" ht="72" customHeight="1" x14ac:dyDescent="1.05">
      <c r="B28" s="13">
        <v>20</v>
      </c>
      <c r="C28" s="14" t="s">
        <v>36</v>
      </c>
      <c r="D28" s="14">
        <f t="shared" si="0"/>
        <v>276</v>
      </c>
      <c r="E28" s="14">
        <v>25</v>
      </c>
      <c r="F28" s="14">
        <v>42</v>
      </c>
      <c r="G28" s="14">
        <v>0</v>
      </c>
      <c r="H28" s="14">
        <f t="shared" si="1"/>
        <v>67</v>
      </c>
      <c r="I28" s="14">
        <v>0</v>
      </c>
      <c r="J28" s="14">
        <v>12</v>
      </c>
      <c r="K28" s="14">
        <f t="shared" si="2"/>
        <v>197</v>
      </c>
      <c r="L28" s="14">
        <v>1</v>
      </c>
      <c r="M28" s="14">
        <v>196</v>
      </c>
      <c r="N28" s="15">
        <f t="shared" si="3"/>
        <v>0.24275362318840579</v>
      </c>
      <c r="O28" s="15">
        <f t="shared" si="4"/>
        <v>0.71014492753623193</v>
      </c>
      <c r="P28" s="16">
        <f t="shared" si="5"/>
        <v>0.99492385786802029</v>
      </c>
    </row>
    <row r="29" spans="2:16" s="12" customFormat="1" ht="72" customHeight="1" x14ac:dyDescent="1.05">
      <c r="B29" s="13">
        <v>21</v>
      </c>
      <c r="C29" s="14" t="s">
        <v>37</v>
      </c>
      <c r="D29" s="14">
        <f t="shared" si="0"/>
        <v>170</v>
      </c>
      <c r="E29" s="14">
        <v>28</v>
      </c>
      <c r="F29" s="14">
        <v>137</v>
      </c>
      <c r="G29" s="14">
        <v>0</v>
      </c>
      <c r="H29" s="14">
        <f t="shared" si="1"/>
        <v>165</v>
      </c>
      <c r="I29" s="14">
        <v>0</v>
      </c>
      <c r="J29" s="14">
        <v>4</v>
      </c>
      <c r="K29" s="14">
        <f t="shared" si="2"/>
        <v>1</v>
      </c>
      <c r="L29" s="14">
        <v>0</v>
      </c>
      <c r="M29" s="14">
        <v>1</v>
      </c>
      <c r="N29" s="15">
        <f t="shared" si="3"/>
        <v>0.97058823529411764</v>
      </c>
      <c r="O29" s="15">
        <f t="shared" si="4"/>
        <v>5.8823529411764705E-3</v>
      </c>
      <c r="P29" s="16">
        <f t="shared" si="5"/>
        <v>1</v>
      </c>
    </row>
    <row r="30" spans="2:16" s="12" customFormat="1" ht="72" customHeight="1" x14ac:dyDescent="1.05">
      <c r="B30" s="13">
        <v>22</v>
      </c>
      <c r="C30" s="14" t="s">
        <v>38</v>
      </c>
      <c r="D30" s="14">
        <f t="shared" si="0"/>
        <v>337</v>
      </c>
      <c r="E30" s="14">
        <v>20</v>
      </c>
      <c r="F30" s="14">
        <v>23</v>
      </c>
      <c r="G30" s="14">
        <v>0</v>
      </c>
      <c r="H30" s="14">
        <f t="shared" si="1"/>
        <v>43</v>
      </c>
      <c r="I30" s="14">
        <v>9</v>
      </c>
      <c r="J30" s="14">
        <v>179</v>
      </c>
      <c r="K30" s="14">
        <f t="shared" si="2"/>
        <v>106</v>
      </c>
      <c r="L30" s="14">
        <v>100</v>
      </c>
      <c r="M30" s="14">
        <v>6</v>
      </c>
      <c r="N30" s="15">
        <f t="shared" si="3"/>
        <v>0.12759643916913946</v>
      </c>
      <c r="O30" s="15">
        <f t="shared" si="4"/>
        <v>1.7804154302670624E-2</v>
      </c>
      <c r="P30" s="16">
        <f t="shared" si="5"/>
        <v>5.6603773584905662E-2</v>
      </c>
    </row>
    <row r="31" spans="2:16" s="12" customFormat="1" ht="72" customHeight="1" x14ac:dyDescent="1.05">
      <c r="B31" s="13">
        <v>23</v>
      </c>
      <c r="C31" s="14" t="s">
        <v>39</v>
      </c>
      <c r="D31" s="14">
        <f t="shared" si="0"/>
        <v>120</v>
      </c>
      <c r="E31" s="14">
        <v>12</v>
      </c>
      <c r="F31" s="14">
        <v>1</v>
      </c>
      <c r="G31" s="14">
        <v>1</v>
      </c>
      <c r="H31" s="14">
        <f t="shared" si="1"/>
        <v>13</v>
      </c>
      <c r="I31" s="14">
        <v>26</v>
      </c>
      <c r="J31" s="14">
        <v>77</v>
      </c>
      <c r="K31" s="14">
        <f t="shared" si="2"/>
        <v>3</v>
      </c>
      <c r="L31" s="14">
        <v>1</v>
      </c>
      <c r="M31" s="14">
        <v>2</v>
      </c>
      <c r="N31" s="15">
        <f t="shared" si="3"/>
        <v>0.10833333333333334</v>
      </c>
      <c r="O31" s="15">
        <f t="shared" si="4"/>
        <v>1.6666666666666666E-2</v>
      </c>
      <c r="P31" s="16">
        <f t="shared" si="5"/>
        <v>0.66666666666666663</v>
      </c>
    </row>
    <row r="32" spans="2:16" s="12" customFormat="1" ht="72" customHeight="1" x14ac:dyDescent="1.05">
      <c r="B32" s="17">
        <v>24</v>
      </c>
      <c r="C32" s="14" t="s">
        <v>41</v>
      </c>
      <c r="D32" s="14">
        <f t="shared" si="0"/>
        <v>107</v>
      </c>
      <c r="E32" s="14">
        <v>0</v>
      </c>
      <c r="F32" s="14">
        <v>0</v>
      </c>
      <c r="G32" s="14">
        <v>0</v>
      </c>
      <c r="H32" s="14">
        <f t="shared" si="1"/>
        <v>0</v>
      </c>
      <c r="I32" s="14">
        <v>96</v>
      </c>
      <c r="J32" s="14">
        <v>11</v>
      </c>
      <c r="K32" s="14">
        <f t="shared" si="2"/>
        <v>0</v>
      </c>
      <c r="L32" s="14">
        <v>0</v>
      </c>
      <c r="M32" s="14">
        <v>0</v>
      </c>
      <c r="N32" s="15">
        <f t="shared" si="3"/>
        <v>0</v>
      </c>
      <c r="O32" s="15">
        <f t="shared" si="4"/>
        <v>0</v>
      </c>
      <c r="P32" s="16">
        <v>0</v>
      </c>
    </row>
    <row r="33" spans="2:16" s="12" customFormat="1" ht="72" customHeight="1" thickBot="1" x14ac:dyDescent="1.1000000000000001">
      <c r="B33" s="17">
        <v>25</v>
      </c>
      <c r="C33" s="18" t="s">
        <v>40</v>
      </c>
      <c r="D33" s="14">
        <f t="shared" si="0"/>
        <v>2716</v>
      </c>
      <c r="E33" s="14">
        <v>1299</v>
      </c>
      <c r="F33" s="14">
        <v>594</v>
      </c>
      <c r="G33" s="14">
        <v>79</v>
      </c>
      <c r="H33" s="14">
        <f t="shared" si="1"/>
        <v>1893</v>
      </c>
      <c r="I33" s="14">
        <v>13</v>
      </c>
      <c r="J33" s="14">
        <v>266</v>
      </c>
      <c r="K33" s="14">
        <f t="shared" si="2"/>
        <v>465</v>
      </c>
      <c r="L33" s="14">
        <v>4</v>
      </c>
      <c r="M33" s="14">
        <v>461</v>
      </c>
      <c r="N33" s="15">
        <f t="shared" si="3"/>
        <v>0.69698085419734901</v>
      </c>
      <c r="O33" s="15">
        <f t="shared" si="4"/>
        <v>0.16973490427098675</v>
      </c>
      <c r="P33" s="16">
        <f t="shared" si="5"/>
        <v>0.99139784946236564</v>
      </c>
    </row>
    <row r="34" spans="2:16" s="21" customFormat="1" ht="91.5" customHeight="1" thickBot="1" x14ac:dyDescent="1.1499999999999999">
      <c r="B34" s="30" t="s">
        <v>0</v>
      </c>
      <c r="C34" s="31"/>
      <c r="D34" s="19">
        <f>SUM(D9:D33)</f>
        <v>118865</v>
      </c>
      <c r="E34" s="19">
        <f t="shared" ref="E34:M34" si="6">SUM(E9:E33)</f>
        <v>29575</v>
      </c>
      <c r="F34" s="19">
        <f t="shared" si="6"/>
        <v>39088</v>
      </c>
      <c r="G34" s="19">
        <f t="shared" si="6"/>
        <v>2036</v>
      </c>
      <c r="H34" s="19">
        <f t="shared" si="6"/>
        <v>68663</v>
      </c>
      <c r="I34" s="19">
        <f t="shared" si="6"/>
        <v>256</v>
      </c>
      <c r="J34" s="19">
        <f t="shared" si="6"/>
        <v>2511</v>
      </c>
      <c r="K34" s="19">
        <f t="shared" si="6"/>
        <v>45399</v>
      </c>
      <c r="L34" s="19">
        <f t="shared" si="6"/>
        <v>4777</v>
      </c>
      <c r="M34" s="19">
        <f t="shared" si="6"/>
        <v>40622</v>
      </c>
      <c r="N34" s="20">
        <f t="shared" si="3"/>
        <v>0.57765532326588986</v>
      </c>
      <c r="O34" s="20">
        <f t="shared" si="4"/>
        <v>0.34174904303201109</v>
      </c>
      <c r="P34" s="20">
        <f t="shared" si="5"/>
        <v>0.89477741800480182</v>
      </c>
    </row>
  </sheetData>
  <mergeCells count="3">
    <mergeCell ref="O3:P3"/>
    <mergeCell ref="B4:P5"/>
    <mergeCell ref="B34:C34"/>
  </mergeCells>
  <printOptions horizontalCentered="1"/>
  <pageMargins left="0.511811023622047" right="0.39370078740157499" top="1.2480314960000001" bottom="0.74803149606299202" header="0.31496062992126" footer="0.31496062992126"/>
  <pageSetup paperSize="9"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wise 1st loan </vt:lpstr>
      <vt:lpstr>'Bank wise 1st loan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2022-11-24T07:52:13Z</dcterms:modified>
</cp:coreProperties>
</file>