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Bank wise 2nd loan " sheetId="9" r:id="rId1"/>
  </sheets>
  <definedNames>
    <definedName name="_xlnm.Print_Area" localSheetId="0">'Bank wise 2nd loan '!$B$1:$Q$31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" i="9" l="1"/>
  <c r="Q8" i="9"/>
  <c r="Q9" i="9"/>
  <c r="Q10" i="9"/>
  <c r="Q11" i="9"/>
  <c r="Q12" i="9"/>
  <c r="Q13" i="9"/>
  <c r="Q14" i="9"/>
  <c r="Q15" i="9"/>
  <c r="Q16" i="9"/>
  <c r="Q17" i="9"/>
  <c r="Q18" i="9"/>
  <c r="Q20" i="9"/>
  <c r="Q25" i="9"/>
  <c r="Q30" i="9"/>
  <c r="Q6" i="9"/>
  <c r="P7" i="9"/>
  <c r="P8" i="9"/>
  <c r="P9" i="9"/>
  <c r="P10" i="9"/>
  <c r="P11" i="9"/>
  <c r="P12" i="9"/>
  <c r="P13" i="9"/>
  <c r="P14" i="9"/>
  <c r="P15" i="9"/>
  <c r="P16" i="9"/>
  <c r="P17" i="9"/>
  <c r="P18" i="9"/>
  <c r="P20" i="9"/>
  <c r="P23" i="9"/>
  <c r="P25" i="9"/>
  <c r="P27" i="9"/>
  <c r="P28" i="9"/>
  <c r="P30" i="9"/>
  <c r="P6" i="9"/>
  <c r="O20" i="9"/>
  <c r="O28" i="9"/>
  <c r="H7" i="9"/>
  <c r="O7" i="9" s="1"/>
  <c r="H8" i="9"/>
  <c r="O8" i="9" s="1"/>
  <c r="H9" i="9"/>
  <c r="O9" i="9" s="1"/>
  <c r="H10" i="9"/>
  <c r="O10" i="9" s="1"/>
  <c r="H11" i="9"/>
  <c r="O11" i="9" s="1"/>
  <c r="H12" i="9"/>
  <c r="O12" i="9" s="1"/>
  <c r="H13" i="9"/>
  <c r="O13" i="9" s="1"/>
  <c r="H14" i="9"/>
  <c r="O14" i="9" s="1"/>
  <c r="H15" i="9"/>
  <c r="O15" i="9" s="1"/>
  <c r="H16" i="9"/>
  <c r="O16" i="9" s="1"/>
  <c r="H17" i="9"/>
  <c r="O17" i="9" s="1"/>
  <c r="H18" i="9"/>
  <c r="O18" i="9" s="1"/>
  <c r="H19" i="9"/>
  <c r="H20" i="9"/>
  <c r="H21" i="9"/>
  <c r="H22" i="9"/>
  <c r="H23" i="9"/>
  <c r="O23" i="9" s="1"/>
  <c r="H24" i="9"/>
  <c r="H25" i="9"/>
  <c r="O25" i="9" s="1"/>
  <c r="H26" i="9"/>
  <c r="H27" i="9"/>
  <c r="O27" i="9" s="1"/>
  <c r="H28" i="9"/>
  <c r="H29" i="9"/>
  <c r="H30" i="9"/>
  <c r="O30" i="9" s="1"/>
  <c r="H6" i="9"/>
  <c r="O6" i="9" s="1"/>
  <c r="N31" i="9" l="1"/>
  <c r="M31" i="9"/>
  <c r="M34" i="9" s="1"/>
  <c r="K31" i="9"/>
  <c r="J31" i="9"/>
  <c r="I31" i="9"/>
  <c r="G31" i="9"/>
  <c r="F31" i="9"/>
  <c r="E31" i="9"/>
  <c r="E34" i="9" s="1"/>
  <c r="I34" i="9"/>
  <c r="G34" i="9"/>
  <c r="F34" i="9"/>
  <c r="Q32" i="9"/>
  <c r="P32" i="9"/>
  <c r="O32" i="9"/>
  <c r="L31" i="9" l="1"/>
  <c r="Q31" i="9" s="1"/>
  <c r="H31" i="9"/>
  <c r="N34" i="9"/>
  <c r="J34" i="9"/>
  <c r="D31" i="9"/>
  <c r="P31" i="9" s="1"/>
  <c r="H34" i="9" l="1"/>
  <c r="O31" i="9"/>
  <c r="L34" i="9"/>
  <c r="D34" i="9"/>
  <c r="P34" i="9"/>
  <c r="O34" i="9"/>
  <c r="Q34" i="9"/>
</calcChain>
</file>

<file path=xl/sharedStrings.xml><?xml version="1.0" encoding="utf-8"?>
<sst xmlns="http://schemas.openxmlformats.org/spreadsheetml/2006/main" count="46" uniqueCount="46">
  <si>
    <t>Sr No.</t>
  </si>
  <si>
    <t>Name of Bank</t>
  </si>
  <si>
    <t>Rejected</t>
  </si>
  <si>
    <t>Returned</t>
  </si>
  <si>
    <t>Resubmitted by ULBs</t>
  </si>
  <si>
    <t>Total Rejected/
Returned 
(4+5)</t>
  </si>
  <si>
    <t>Market 
Place (Not picked up by Banks)</t>
  </si>
  <si>
    <t>New 
Application (Pending for Sanction)</t>
  </si>
  <si>
    <t>Total Sanctioned
(11+12)</t>
  </si>
  <si>
    <t>Pending for Disbursement</t>
  </si>
  <si>
    <t>Disbursed</t>
  </si>
  <si>
    <t xml:space="preserve">% of Rejection/Returned
against Total applications </t>
  </si>
  <si>
    <t>% of 
Disbursement against Total applications</t>
  </si>
  <si>
    <t>% of 
Disbursement against Total sanctioned applications</t>
  </si>
  <si>
    <t>State Bank of India</t>
  </si>
  <si>
    <t>Punjab National Bank</t>
  </si>
  <si>
    <t>Punjab and Sind Bank</t>
  </si>
  <si>
    <t>Indian Bank</t>
  </si>
  <si>
    <t>Bank of India</t>
  </si>
  <si>
    <t>Union Bank of India</t>
  </si>
  <si>
    <t>Central Bank of India</t>
  </si>
  <si>
    <t>Bank of Baroda</t>
  </si>
  <si>
    <t>Uco Bank</t>
  </si>
  <si>
    <t>Canara Bank</t>
  </si>
  <si>
    <t>Indian Overseas Bank</t>
  </si>
  <si>
    <t>Bank of Maharashtra</t>
  </si>
  <si>
    <t>HDFC Bank</t>
  </si>
  <si>
    <t>Axis Bank</t>
  </si>
  <si>
    <t>IDBI Bank</t>
  </si>
  <si>
    <t>ICICI Bank</t>
  </si>
  <si>
    <t>Yes Bank Ltd.</t>
  </si>
  <si>
    <t>IndusInd Bank</t>
  </si>
  <si>
    <t>RRB Punjab GB</t>
  </si>
  <si>
    <t>Jammu &amp; Kashmir Bank Ltd</t>
  </si>
  <si>
    <t>Ujjivan Small Finance Bank</t>
  </si>
  <si>
    <t>Kotak Mahindra Bank Limited</t>
  </si>
  <si>
    <t>Bandhan Bank Ltd.</t>
  </si>
  <si>
    <t>Others Small MFIs</t>
  </si>
  <si>
    <t>Status as on last meeting 07.02.2022</t>
  </si>
  <si>
    <t>Comparison</t>
  </si>
  <si>
    <t>Note:- The reason behind decreased of applications is that the duplicate applications have been removed from the portal.</t>
  </si>
  <si>
    <t>Capital Small Finance Bank</t>
  </si>
  <si>
    <t>Application Pending for Consent</t>
  </si>
  <si>
    <t>Total Application received
3=6+7+8+9+10+11</t>
  </si>
  <si>
    <t>As on 16.10.2022</t>
  </si>
  <si>
    <t>Bank wise Progress of 2nd Tranche loan under PMSVANidhi as on 16.10.2022                                                      (Annexure-1.1)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</si>
</sst>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4"/>
      <color theme="3" tint="-0.499984740745262"/>
      <name val="Times New Roman"/>
      <family val="1"/>
    </font>
    <font>
      <b/>
      <sz val="33"/>
      <color theme="1"/>
      <name val="Times New Roman"/>
      <family val="1"/>
    </font>
    <font>
      <sz val="33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color theme="1"/>
      <name val="Times New Roman"/>
      <family val="1"/>
    </font>
    <font>
      <b/>
      <sz val="2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/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6" fillId="0" borderId="1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9" fontId="6" fillId="0" borderId="5" xfId="1" applyFont="1" applyFill="1" applyBorder="1" applyAlignment="1">
      <alignment horizontal="center" vertical="center"/>
    </xf>
    <xf numFmtId="9" fontId="6" fillId="0" borderId="20" xfId="1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8" xfId="0" applyFont="1" applyFill="1" applyBorder="1" applyAlignment="1">
      <alignment horizontal="center" vertical="center"/>
    </xf>
    <xf numFmtId="9" fontId="8" fillId="0" borderId="18" xfId="1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18" xfId="0" applyFont="1" applyFill="1" applyBorder="1" applyAlignment="1">
      <alignment horizontal="center" vertical="center"/>
    </xf>
    <xf numFmtId="9" fontId="10" fillId="0" borderId="18" xfId="1" applyFont="1" applyFill="1" applyBorder="1" applyAlignment="1">
      <alignment horizontal="center" vertical="center"/>
    </xf>
    <xf numFmtId="0" fontId="3" fillId="0" borderId="14" xfId="0" applyFont="1" applyFill="1" applyBorder="1"/>
    <xf numFmtId="0" fontId="3" fillId="0" borderId="15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7"/>
  <sheetViews>
    <sheetView tabSelected="1" zoomScale="40" zoomScaleNormal="40" zoomScaleSheetLayoutView="25" workbookViewId="0">
      <selection activeCell="B1" sqref="B1:Q2"/>
    </sheetView>
  </sheetViews>
  <sheetFormatPr defaultColWidth="27.33203125" defaultRowHeight="13.8" x14ac:dyDescent="0.25"/>
  <cols>
    <col min="1" max="1" width="4.5546875" style="1" customWidth="1"/>
    <col min="2" max="2" width="16.109375" style="1" customWidth="1"/>
    <col min="3" max="3" width="82.6640625" style="1" bestFit="1" customWidth="1"/>
    <col min="4" max="4" width="43" style="1" customWidth="1"/>
    <col min="5" max="5" width="26.6640625" style="1" customWidth="1"/>
    <col min="6" max="6" width="31.109375" style="1" customWidth="1"/>
    <col min="7" max="7" width="40.5546875" style="1" customWidth="1"/>
    <col min="8" max="8" width="38.44140625" style="1" customWidth="1"/>
    <col min="9" max="9" width="37.88671875" style="1" customWidth="1"/>
    <col min="10" max="10" width="44.5546875" style="1" customWidth="1"/>
    <col min="11" max="11" width="37.88671875" style="1" customWidth="1"/>
    <col min="12" max="12" width="34.5546875" style="1" customWidth="1"/>
    <col min="13" max="13" width="44.44140625" style="1" customWidth="1"/>
    <col min="14" max="14" width="30.6640625" style="1" customWidth="1"/>
    <col min="15" max="15" width="57.44140625" style="1" customWidth="1"/>
    <col min="16" max="16" width="40.44140625" style="1" customWidth="1"/>
    <col min="17" max="17" width="44.5546875" style="1" customWidth="1"/>
    <col min="18" max="16384" width="27.33203125" style="1"/>
  </cols>
  <sheetData>
    <row r="1" spans="2:17" x14ac:dyDescent="0.25">
      <c r="B1" s="22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2:17" ht="51" customHeight="1" thickBot="1" x14ac:dyDescent="0.3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</row>
    <row r="3" spans="2:17" ht="14.4" thickBot="1" x14ac:dyDescent="0.3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2:17" ht="42" customHeight="1" thickBot="1" x14ac:dyDescent="0.3">
      <c r="B4" s="5">
        <v>1</v>
      </c>
      <c r="C4" s="6">
        <v>2</v>
      </c>
      <c r="D4" s="5">
        <v>3</v>
      </c>
      <c r="E4" s="6">
        <v>4</v>
      </c>
      <c r="F4" s="5">
        <v>5</v>
      </c>
      <c r="G4" s="6">
        <v>6</v>
      </c>
      <c r="H4" s="5">
        <v>7</v>
      </c>
      <c r="I4" s="6">
        <v>8</v>
      </c>
      <c r="J4" s="5">
        <v>9</v>
      </c>
      <c r="K4" s="6">
        <v>10</v>
      </c>
      <c r="L4" s="5">
        <v>11</v>
      </c>
      <c r="M4" s="6">
        <v>12</v>
      </c>
      <c r="N4" s="6">
        <v>13</v>
      </c>
      <c r="O4" s="5">
        <v>14</v>
      </c>
      <c r="P4" s="6">
        <v>15</v>
      </c>
      <c r="Q4" s="7">
        <v>16</v>
      </c>
    </row>
    <row r="5" spans="2:17" s="9" customFormat="1" ht="204.6" thickBot="1" x14ac:dyDescent="0.75">
      <c r="B5" s="8" t="s">
        <v>0</v>
      </c>
      <c r="C5" s="8" t="s">
        <v>1</v>
      </c>
      <c r="D5" s="8" t="s">
        <v>43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42</v>
      </c>
      <c r="L5" s="8" t="s">
        <v>8</v>
      </c>
      <c r="M5" s="8" t="s">
        <v>9</v>
      </c>
      <c r="N5" s="8" t="s">
        <v>10</v>
      </c>
      <c r="O5" s="8" t="s">
        <v>11</v>
      </c>
      <c r="P5" s="8" t="s">
        <v>12</v>
      </c>
      <c r="Q5" s="8" t="s">
        <v>13</v>
      </c>
    </row>
    <row r="6" spans="2:17" s="14" customFormat="1" ht="56.25" customHeight="1" x14ac:dyDescent="0.7">
      <c r="B6" s="10">
        <v>1</v>
      </c>
      <c r="C6" s="11" t="s">
        <v>14</v>
      </c>
      <c r="D6" s="11">
        <v>4664</v>
      </c>
      <c r="E6" s="11">
        <v>0</v>
      </c>
      <c r="F6" s="11">
        <v>0</v>
      </c>
      <c r="G6" s="11">
        <v>0</v>
      </c>
      <c r="H6" s="11">
        <f>+E6+F6</f>
        <v>0</v>
      </c>
      <c r="I6" s="11">
        <v>0</v>
      </c>
      <c r="J6" s="11">
        <v>24</v>
      </c>
      <c r="K6" s="11">
        <v>3083</v>
      </c>
      <c r="L6" s="11">
        <v>1557</v>
      </c>
      <c r="M6" s="11">
        <v>170</v>
      </c>
      <c r="N6" s="11">
        <v>1387</v>
      </c>
      <c r="O6" s="12">
        <f>+H6/D6</f>
        <v>0</v>
      </c>
      <c r="P6" s="12">
        <f>+N6/D6</f>
        <v>0.29738421955403088</v>
      </c>
      <c r="Q6" s="13">
        <f>+N6/L6</f>
        <v>0.89081567116249194</v>
      </c>
    </row>
    <row r="7" spans="2:17" s="14" customFormat="1" ht="56.25" customHeight="1" x14ac:dyDescent="0.7">
      <c r="B7" s="10">
        <v>2</v>
      </c>
      <c r="C7" s="11" t="s">
        <v>15</v>
      </c>
      <c r="D7" s="11">
        <v>4108</v>
      </c>
      <c r="E7" s="11">
        <v>0</v>
      </c>
      <c r="F7" s="11">
        <v>0</v>
      </c>
      <c r="G7" s="11">
        <v>0</v>
      </c>
      <c r="H7" s="11">
        <f t="shared" ref="H7:H30" si="0">+E7+F7</f>
        <v>0</v>
      </c>
      <c r="I7" s="11">
        <v>0</v>
      </c>
      <c r="J7" s="11">
        <v>513</v>
      </c>
      <c r="K7" s="11">
        <v>2639</v>
      </c>
      <c r="L7" s="11">
        <v>956</v>
      </c>
      <c r="M7" s="11">
        <v>642</v>
      </c>
      <c r="N7" s="11">
        <v>314</v>
      </c>
      <c r="O7" s="12">
        <f t="shared" ref="O7:O31" si="1">+H7/D7</f>
        <v>0</v>
      </c>
      <c r="P7" s="12">
        <f t="shared" ref="P7:P31" si="2">+N7/D7</f>
        <v>7.6436222005842255E-2</v>
      </c>
      <c r="Q7" s="13">
        <f t="shared" ref="Q7:Q31" si="3">+N7/L7</f>
        <v>0.32845188284518828</v>
      </c>
    </row>
    <row r="8" spans="2:17" s="14" customFormat="1" ht="56.25" customHeight="1" x14ac:dyDescent="0.7">
      <c r="B8" s="10">
        <v>3</v>
      </c>
      <c r="C8" s="11" t="s">
        <v>16</v>
      </c>
      <c r="D8" s="11">
        <v>2005</v>
      </c>
      <c r="E8" s="11">
        <v>0</v>
      </c>
      <c r="F8" s="11">
        <v>0</v>
      </c>
      <c r="G8" s="11">
        <v>0</v>
      </c>
      <c r="H8" s="11">
        <f t="shared" si="0"/>
        <v>0</v>
      </c>
      <c r="I8" s="11">
        <v>0</v>
      </c>
      <c r="J8" s="11">
        <v>180</v>
      </c>
      <c r="K8" s="11">
        <v>1352</v>
      </c>
      <c r="L8" s="11">
        <v>473</v>
      </c>
      <c r="M8" s="11">
        <v>84</v>
      </c>
      <c r="N8" s="11">
        <v>389</v>
      </c>
      <c r="O8" s="12">
        <f t="shared" si="1"/>
        <v>0</v>
      </c>
      <c r="P8" s="12">
        <f t="shared" si="2"/>
        <v>0.19401496259351622</v>
      </c>
      <c r="Q8" s="13">
        <f t="shared" si="3"/>
        <v>0.82241014799154333</v>
      </c>
    </row>
    <row r="9" spans="2:17" s="14" customFormat="1" ht="56.25" customHeight="1" x14ac:dyDescent="0.7">
      <c r="B9" s="10">
        <v>4</v>
      </c>
      <c r="C9" s="11" t="s">
        <v>17</v>
      </c>
      <c r="D9" s="11">
        <v>1938</v>
      </c>
      <c r="E9" s="11">
        <v>0</v>
      </c>
      <c r="F9" s="11">
        <v>0</v>
      </c>
      <c r="G9" s="11">
        <v>0</v>
      </c>
      <c r="H9" s="11">
        <f t="shared" si="0"/>
        <v>0</v>
      </c>
      <c r="I9" s="11">
        <v>0</v>
      </c>
      <c r="J9" s="11">
        <v>165</v>
      </c>
      <c r="K9" s="11">
        <v>1140</v>
      </c>
      <c r="L9" s="11">
        <v>633</v>
      </c>
      <c r="M9" s="11">
        <v>131</v>
      </c>
      <c r="N9" s="11">
        <v>502</v>
      </c>
      <c r="O9" s="12">
        <f t="shared" si="1"/>
        <v>0</v>
      </c>
      <c r="P9" s="12">
        <f t="shared" si="2"/>
        <v>0.25902992776057793</v>
      </c>
      <c r="Q9" s="13">
        <f t="shared" si="3"/>
        <v>0.79304897314375988</v>
      </c>
    </row>
    <row r="10" spans="2:17" s="14" customFormat="1" ht="56.25" customHeight="1" x14ac:dyDescent="0.7">
      <c r="B10" s="10">
        <v>5</v>
      </c>
      <c r="C10" s="11" t="s">
        <v>18</v>
      </c>
      <c r="D10" s="11">
        <v>2113</v>
      </c>
      <c r="E10" s="11">
        <v>0</v>
      </c>
      <c r="F10" s="11">
        <v>0</v>
      </c>
      <c r="G10" s="11">
        <v>1</v>
      </c>
      <c r="H10" s="11">
        <f t="shared" si="0"/>
        <v>0</v>
      </c>
      <c r="I10" s="11">
        <v>0</v>
      </c>
      <c r="J10" s="11">
        <v>117</v>
      </c>
      <c r="K10" s="11">
        <v>1382</v>
      </c>
      <c r="L10" s="11">
        <v>613</v>
      </c>
      <c r="M10" s="11">
        <v>44</v>
      </c>
      <c r="N10" s="11">
        <v>569</v>
      </c>
      <c r="O10" s="12">
        <f t="shared" si="1"/>
        <v>0</v>
      </c>
      <c r="P10" s="12">
        <f t="shared" si="2"/>
        <v>0.26928537624230953</v>
      </c>
      <c r="Q10" s="13">
        <f t="shared" si="3"/>
        <v>0.92822185970636217</v>
      </c>
    </row>
    <row r="11" spans="2:17" s="14" customFormat="1" ht="56.25" customHeight="1" x14ac:dyDescent="0.7">
      <c r="B11" s="10">
        <v>6</v>
      </c>
      <c r="C11" s="11" t="s">
        <v>19</v>
      </c>
      <c r="D11" s="11">
        <v>1605</v>
      </c>
      <c r="E11" s="11">
        <v>0</v>
      </c>
      <c r="F11" s="11">
        <v>0</v>
      </c>
      <c r="G11" s="11">
        <v>0</v>
      </c>
      <c r="H11" s="11">
        <f t="shared" si="0"/>
        <v>0</v>
      </c>
      <c r="I11" s="11">
        <v>0</v>
      </c>
      <c r="J11" s="11">
        <v>212</v>
      </c>
      <c r="K11" s="11">
        <v>1140</v>
      </c>
      <c r="L11" s="11">
        <v>253</v>
      </c>
      <c r="M11" s="11">
        <v>122</v>
      </c>
      <c r="N11" s="11">
        <v>131</v>
      </c>
      <c r="O11" s="12">
        <f t="shared" si="1"/>
        <v>0</v>
      </c>
      <c r="P11" s="12">
        <f t="shared" si="2"/>
        <v>8.1619937694704048E-2</v>
      </c>
      <c r="Q11" s="13">
        <f t="shared" si="3"/>
        <v>0.51778656126482214</v>
      </c>
    </row>
    <row r="12" spans="2:17" s="14" customFormat="1" ht="56.25" customHeight="1" x14ac:dyDescent="0.7">
      <c r="B12" s="10">
        <v>7</v>
      </c>
      <c r="C12" s="11" t="s">
        <v>20</v>
      </c>
      <c r="D12" s="11">
        <v>1501</v>
      </c>
      <c r="E12" s="11">
        <v>0</v>
      </c>
      <c r="F12" s="11">
        <v>0</v>
      </c>
      <c r="G12" s="11">
        <v>0</v>
      </c>
      <c r="H12" s="11">
        <f t="shared" si="0"/>
        <v>0</v>
      </c>
      <c r="I12" s="11">
        <v>0</v>
      </c>
      <c r="J12" s="11">
        <v>55</v>
      </c>
      <c r="K12" s="11">
        <v>1078</v>
      </c>
      <c r="L12" s="11">
        <v>368</v>
      </c>
      <c r="M12" s="11">
        <v>144</v>
      </c>
      <c r="N12" s="11">
        <v>224</v>
      </c>
      <c r="O12" s="12">
        <f t="shared" si="1"/>
        <v>0</v>
      </c>
      <c r="P12" s="12">
        <f t="shared" si="2"/>
        <v>0.1492338441039307</v>
      </c>
      <c r="Q12" s="13">
        <f t="shared" si="3"/>
        <v>0.60869565217391308</v>
      </c>
    </row>
    <row r="13" spans="2:17" s="14" customFormat="1" ht="56.25" customHeight="1" x14ac:dyDescent="0.7">
      <c r="B13" s="10">
        <v>8</v>
      </c>
      <c r="C13" s="11" t="s">
        <v>21</v>
      </c>
      <c r="D13" s="11">
        <v>575</v>
      </c>
      <c r="E13" s="11">
        <v>0</v>
      </c>
      <c r="F13" s="11">
        <v>0</v>
      </c>
      <c r="G13" s="11">
        <v>0</v>
      </c>
      <c r="H13" s="11">
        <f t="shared" si="0"/>
        <v>0</v>
      </c>
      <c r="I13" s="11">
        <v>0</v>
      </c>
      <c r="J13" s="11">
        <v>100</v>
      </c>
      <c r="K13" s="11">
        <v>381</v>
      </c>
      <c r="L13" s="11">
        <v>94</v>
      </c>
      <c r="M13" s="11">
        <v>47</v>
      </c>
      <c r="N13" s="11">
        <v>47</v>
      </c>
      <c r="O13" s="12">
        <f t="shared" si="1"/>
        <v>0</v>
      </c>
      <c r="P13" s="12">
        <f t="shared" si="2"/>
        <v>8.1739130434782606E-2</v>
      </c>
      <c r="Q13" s="13">
        <f t="shared" si="3"/>
        <v>0.5</v>
      </c>
    </row>
    <row r="14" spans="2:17" s="14" customFormat="1" ht="56.25" customHeight="1" x14ac:dyDescent="0.7">
      <c r="B14" s="10">
        <v>9</v>
      </c>
      <c r="C14" s="11" t="s">
        <v>22</v>
      </c>
      <c r="D14" s="11">
        <v>487</v>
      </c>
      <c r="E14" s="11">
        <v>0</v>
      </c>
      <c r="F14" s="11">
        <v>0</v>
      </c>
      <c r="G14" s="11">
        <v>0</v>
      </c>
      <c r="H14" s="11">
        <f t="shared" si="0"/>
        <v>0</v>
      </c>
      <c r="I14" s="11">
        <v>0</v>
      </c>
      <c r="J14" s="11">
        <v>22</v>
      </c>
      <c r="K14" s="11">
        <v>316</v>
      </c>
      <c r="L14" s="11">
        <v>149</v>
      </c>
      <c r="M14" s="11">
        <v>77</v>
      </c>
      <c r="N14" s="11">
        <v>72</v>
      </c>
      <c r="O14" s="12">
        <f t="shared" si="1"/>
        <v>0</v>
      </c>
      <c r="P14" s="12">
        <f t="shared" si="2"/>
        <v>0.14784394250513347</v>
      </c>
      <c r="Q14" s="13">
        <f t="shared" si="3"/>
        <v>0.48322147651006714</v>
      </c>
    </row>
    <row r="15" spans="2:17" s="14" customFormat="1" ht="56.25" customHeight="1" x14ac:dyDescent="0.7">
      <c r="B15" s="10">
        <v>10</v>
      </c>
      <c r="C15" s="11" t="s">
        <v>23</v>
      </c>
      <c r="D15" s="11">
        <v>1988</v>
      </c>
      <c r="E15" s="11">
        <v>0</v>
      </c>
      <c r="F15" s="11">
        <v>0</v>
      </c>
      <c r="G15" s="11">
        <v>0</v>
      </c>
      <c r="H15" s="11">
        <f t="shared" si="0"/>
        <v>0</v>
      </c>
      <c r="I15" s="11">
        <v>0</v>
      </c>
      <c r="J15" s="11">
        <v>47</v>
      </c>
      <c r="K15" s="11">
        <v>1340</v>
      </c>
      <c r="L15" s="11">
        <v>601</v>
      </c>
      <c r="M15" s="11">
        <v>74</v>
      </c>
      <c r="N15" s="11">
        <v>527</v>
      </c>
      <c r="O15" s="12">
        <f t="shared" si="1"/>
        <v>0</v>
      </c>
      <c r="P15" s="12">
        <f t="shared" si="2"/>
        <v>0.26509054325955733</v>
      </c>
      <c r="Q15" s="13">
        <f t="shared" si="3"/>
        <v>0.87687188019966722</v>
      </c>
    </row>
    <row r="16" spans="2:17" s="14" customFormat="1" ht="56.25" customHeight="1" x14ac:dyDescent="0.7">
      <c r="B16" s="10">
        <v>11</v>
      </c>
      <c r="C16" s="11" t="s">
        <v>24</v>
      </c>
      <c r="D16" s="11">
        <v>389</v>
      </c>
      <c r="E16" s="11">
        <v>0</v>
      </c>
      <c r="F16" s="11">
        <v>0</v>
      </c>
      <c r="G16" s="11">
        <v>1</v>
      </c>
      <c r="H16" s="11">
        <f t="shared" si="0"/>
        <v>0</v>
      </c>
      <c r="I16" s="11">
        <v>0</v>
      </c>
      <c r="J16" s="11">
        <v>21</v>
      </c>
      <c r="K16" s="11">
        <v>204</v>
      </c>
      <c r="L16" s="11">
        <v>163</v>
      </c>
      <c r="M16" s="11">
        <v>76</v>
      </c>
      <c r="N16" s="11">
        <v>87</v>
      </c>
      <c r="O16" s="12">
        <f t="shared" si="1"/>
        <v>0</v>
      </c>
      <c r="P16" s="12">
        <f t="shared" si="2"/>
        <v>0.2236503856041131</v>
      </c>
      <c r="Q16" s="13">
        <f t="shared" si="3"/>
        <v>0.53374233128834359</v>
      </c>
    </row>
    <row r="17" spans="2:17" s="14" customFormat="1" ht="56.25" customHeight="1" x14ac:dyDescent="0.7">
      <c r="B17" s="10">
        <v>12</v>
      </c>
      <c r="C17" s="11" t="s">
        <v>25</v>
      </c>
      <c r="D17" s="11">
        <v>298</v>
      </c>
      <c r="E17" s="11">
        <v>0</v>
      </c>
      <c r="F17" s="11">
        <v>0</v>
      </c>
      <c r="G17" s="11">
        <v>0</v>
      </c>
      <c r="H17" s="11">
        <f t="shared" si="0"/>
        <v>0</v>
      </c>
      <c r="I17" s="11">
        <v>0</v>
      </c>
      <c r="J17" s="11">
        <v>6</v>
      </c>
      <c r="K17" s="11">
        <v>167</v>
      </c>
      <c r="L17" s="11">
        <v>125</v>
      </c>
      <c r="M17" s="11">
        <v>16</v>
      </c>
      <c r="N17" s="11">
        <v>109</v>
      </c>
      <c r="O17" s="12">
        <f t="shared" si="1"/>
        <v>0</v>
      </c>
      <c r="P17" s="12">
        <f t="shared" si="2"/>
        <v>0.36577181208053694</v>
      </c>
      <c r="Q17" s="13">
        <f t="shared" si="3"/>
        <v>0.872</v>
      </c>
    </row>
    <row r="18" spans="2:17" s="14" customFormat="1" ht="56.25" customHeight="1" x14ac:dyDescent="0.7">
      <c r="B18" s="10">
        <v>13</v>
      </c>
      <c r="C18" s="11" t="s">
        <v>26</v>
      </c>
      <c r="D18" s="11">
        <v>95</v>
      </c>
      <c r="E18" s="11">
        <v>0</v>
      </c>
      <c r="F18" s="11">
        <v>0</v>
      </c>
      <c r="G18" s="11">
        <v>0</v>
      </c>
      <c r="H18" s="11">
        <f t="shared" si="0"/>
        <v>0</v>
      </c>
      <c r="I18" s="11">
        <v>0</v>
      </c>
      <c r="J18" s="11">
        <v>4</v>
      </c>
      <c r="K18" s="11">
        <v>73</v>
      </c>
      <c r="L18" s="11">
        <v>18</v>
      </c>
      <c r="M18" s="11">
        <v>13</v>
      </c>
      <c r="N18" s="11">
        <v>5</v>
      </c>
      <c r="O18" s="12">
        <f t="shared" si="1"/>
        <v>0</v>
      </c>
      <c r="P18" s="12">
        <f t="shared" si="2"/>
        <v>5.2631578947368418E-2</v>
      </c>
      <c r="Q18" s="13">
        <f t="shared" si="3"/>
        <v>0.27777777777777779</v>
      </c>
    </row>
    <row r="19" spans="2:17" s="14" customFormat="1" ht="56.25" customHeight="1" x14ac:dyDescent="0.7">
      <c r="B19" s="10">
        <v>14</v>
      </c>
      <c r="C19" s="11" t="s">
        <v>27</v>
      </c>
      <c r="D19" s="11">
        <v>0</v>
      </c>
      <c r="E19" s="11">
        <v>0</v>
      </c>
      <c r="F19" s="11">
        <v>0</v>
      </c>
      <c r="G19" s="11">
        <v>0</v>
      </c>
      <c r="H19" s="11">
        <f t="shared" si="0"/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2">
        <v>0</v>
      </c>
      <c r="P19" s="12">
        <v>0</v>
      </c>
      <c r="Q19" s="13">
        <v>0</v>
      </c>
    </row>
    <row r="20" spans="2:17" s="14" customFormat="1" ht="56.25" customHeight="1" x14ac:dyDescent="0.7">
      <c r="B20" s="10">
        <v>15</v>
      </c>
      <c r="C20" s="11" t="s">
        <v>28</v>
      </c>
      <c r="D20" s="11">
        <v>77</v>
      </c>
      <c r="E20" s="11">
        <v>0</v>
      </c>
      <c r="F20" s="11">
        <v>0</v>
      </c>
      <c r="G20" s="11">
        <v>0</v>
      </c>
      <c r="H20" s="11">
        <f t="shared" si="0"/>
        <v>0</v>
      </c>
      <c r="I20" s="11">
        <v>0</v>
      </c>
      <c r="J20" s="11">
        <v>17</v>
      </c>
      <c r="K20" s="11">
        <v>31</v>
      </c>
      <c r="L20" s="11">
        <v>29</v>
      </c>
      <c r="M20" s="11">
        <v>8</v>
      </c>
      <c r="N20" s="11">
        <v>21</v>
      </c>
      <c r="O20" s="12">
        <f t="shared" si="1"/>
        <v>0</v>
      </c>
      <c r="P20" s="12">
        <f t="shared" si="2"/>
        <v>0.27272727272727271</v>
      </c>
      <c r="Q20" s="13">
        <f t="shared" si="3"/>
        <v>0.72413793103448276</v>
      </c>
    </row>
    <row r="21" spans="2:17" s="14" customFormat="1" ht="56.25" customHeight="1" x14ac:dyDescent="0.7">
      <c r="B21" s="10">
        <v>16</v>
      </c>
      <c r="C21" s="11" t="s">
        <v>29</v>
      </c>
      <c r="D21" s="11">
        <v>0</v>
      </c>
      <c r="E21" s="11">
        <v>0</v>
      </c>
      <c r="F21" s="11">
        <v>0</v>
      </c>
      <c r="G21" s="11">
        <v>0</v>
      </c>
      <c r="H21" s="11">
        <f t="shared" si="0"/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2">
        <v>0</v>
      </c>
      <c r="P21" s="12">
        <v>0</v>
      </c>
      <c r="Q21" s="13">
        <v>0</v>
      </c>
    </row>
    <row r="22" spans="2:17" s="14" customFormat="1" ht="56.25" customHeight="1" x14ac:dyDescent="0.7">
      <c r="B22" s="10">
        <v>17</v>
      </c>
      <c r="C22" s="11" t="s">
        <v>30</v>
      </c>
      <c r="D22" s="11">
        <v>0</v>
      </c>
      <c r="E22" s="11">
        <v>0</v>
      </c>
      <c r="F22" s="11">
        <v>0</v>
      </c>
      <c r="G22" s="11">
        <v>0</v>
      </c>
      <c r="H22" s="11">
        <f t="shared" si="0"/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2">
        <v>0</v>
      </c>
      <c r="P22" s="12">
        <v>0</v>
      </c>
      <c r="Q22" s="13">
        <v>0</v>
      </c>
    </row>
    <row r="23" spans="2:17" s="14" customFormat="1" ht="56.25" customHeight="1" x14ac:dyDescent="0.7">
      <c r="B23" s="10">
        <v>18</v>
      </c>
      <c r="C23" s="11" t="s">
        <v>31</v>
      </c>
      <c r="D23" s="11">
        <v>1</v>
      </c>
      <c r="E23" s="11">
        <v>0</v>
      </c>
      <c r="F23" s="11">
        <v>0</v>
      </c>
      <c r="G23" s="11">
        <v>0</v>
      </c>
      <c r="H23" s="11">
        <f t="shared" si="0"/>
        <v>0</v>
      </c>
      <c r="I23" s="11">
        <v>0</v>
      </c>
      <c r="J23" s="11">
        <v>1</v>
      </c>
      <c r="K23" s="11">
        <v>0</v>
      </c>
      <c r="L23" s="11">
        <v>0</v>
      </c>
      <c r="M23" s="11">
        <v>0</v>
      </c>
      <c r="N23" s="11">
        <v>0</v>
      </c>
      <c r="O23" s="12">
        <f t="shared" si="1"/>
        <v>0</v>
      </c>
      <c r="P23" s="12">
        <f t="shared" si="2"/>
        <v>0</v>
      </c>
      <c r="Q23" s="13">
        <v>0</v>
      </c>
    </row>
    <row r="24" spans="2:17" s="14" customFormat="1" ht="56.25" customHeight="1" x14ac:dyDescent="0.7">
      <c r="B24" s="10">
        <v>19</v>
      </c>
      <c r="C24" s="11" t="s">
        <v>32</v>
      </c>
      <c r="D24" s="11">
        <v>0</v>
      </c>
      <c r="E24" s="11">
        <v>0</v>
      </c>
      <c r="F24" s="11">
        <v>0</v>
      </c>
      <c r="G24" s="11">
        <v>0</v>
      </c>
      <c r="H24" s="11">
        <f t="shared" si="0"/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2">
        <v>0</v>
      </c>
      <c r="P24" s="12">
        <v>0</v>
      </c>
      <c r="Q24" s="13">
        <v>0</v>
      </c>
    </row>
    <row r="25" spans="2:17" s="14" customFormat="1" ht="56.25" customHeight="1" x14ac:dyDescent="0.7">
      <c r="B25" s="10">
        <v>20</v>
      </c>
      <c r="C25" s="11" t="s">
        <v>33</v>
      </c>
      <c r="D25" s="11">
        <v>101</v>
      </c>
      <c r="E25" s="11">
        <v>0</v>
      </c>
      <c r="F25" s="11">
        <v>0</v>
      </c>
      <c r="G25" s="11">
        <v>0</v>
      </c>
      <c r="H25" s="11">
        <f t="shared" si="0"/>
        <v>0</v>
      </c>
      <c r="I25" s="11">
        <v>0</v>
      </c>
      <c r="J25" s="11">
        <v>18</v>
      </c>
      <c r="K25" s="11">
        <v>17</v>
      </c>
      <c r="L25" s="11">
        <v>66</v>
      </c>
      <c r="M25" s="11">
        <v>1</v>
      </c>
      <c r="N25" s="11">
        <v>65</v>
      </c>
      <c r="O25" s="12">
        <f t="shared" si="1"/>
        <v>0</v>
      </c>
      <c r="P25" s="12">
        <f t="shared" si="2"/>
        <v>0.64356435643564358</v>
      </c>
      <c r="Q25" s="13">
        <f t="shared" si="3"/>
        <v>0.98484848484848486</v>
      </c>
    </row>
    <row r="26" spans="2:17" s="14" customFormat="1" ht="56.25" customHeight="1" x14ac:dyDescent="0.7">
      <c r="B26" s="10">
        <v>21</v>
      </c>
      <c r="C26" s="11" t="s">
        <v>34</v>
      </c>
      <c r="D26" s="11">
        <v>0</v>
      </c>
      <c r="E26" s="11">
        <v>0</v>
      </c>
      <c r="F26" s="11">
        <v>0</v>
      </c>
      <c r="G26" s="11">
        <v>0</v>
      </c>
      <c r="H26" s="11">
        <f t="shared" si="0"/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2">
        <v>0</v>
      </c>
      <c r="P26" s="12">
        <v>0</v>
      </c>
      <c r="Q26" s="13">
        <v>0</v>
      </c>
    </row>
    <row r="27" spans="2:17" s="14" customFormat="1" ht="56.25" customHeight="1" x14ac:dyDescent="0.7">
      <c r="B27" s="10">
        <v>22</v>
      </c>
      <c r="C27" s="11" t="s">
        <v>35</v>
      </c>
      <c r="D27" s="11">
        <v>3</v>
      </c>
      <c r="E27" s="11">
        <v>0</v>
      </c>
      <c r="F27" s="11">
        <v>0</v>
      </c>
      <c r="G27" s="11">
        <v>0</v>
      </c>
      <c r="H27" s="11">
        <f t="shared" si="0"/>
        <v>0</v>
      </c>
      <c r="I27" s="11">
        <v>0</v>
      </c>
      <c r="J27" s="11">
        <v>1</v>
      </c>
      <c r="K27" s="11">
        <v>2</v>
      </c>
      <c r="L27" s="11">
        <v>0</v>
      </c>
      <c r="M27" s="11">
        <v>0</v>
      </c>
      <c r="N27" s="11">
        <v>0</v>
      </c>
      <c r="O27" s="12">
        <f t="shared" si="1"/>
        <v>0</v>
      </c>
      <c r="P27" s="12">
        <f t="shared" si="2"/>
        <v>0</v>
      </c>
      <c r="Q27" s="13">
        <v>0</v>
      </c>
    </row>
    <row r="28" spans="2:17" s="14" customFormat="1" ht="56.25" customHeight="1" x14ac:dyDescent="0.7">
      <c r="B28" s="10">
        <v>23</v>
      </c>
      <c r="C28" s="11" t="s">
        <v>36</v>
      </c>
      <c r="D28" s="11">
        <v>1</v>
      </c>
      <c r="E28" s="11">
        <v>0</v>
      </c>
      <c r="F28" s="11">
        <v>0</v>
      </c>
      <c r="G28" s="11">
        <v>0</v>
      </c>
      <c r="H28" s="11">
        <f t="shared" si="0"/>
        <v>0</v>
      </c>
      <c r="I28" s="11">
        <v>0</v>
      </c>
      <c r="J28" s="11">
        <v>1</v>
      </c>
      <c r="K28" s="11">
        <v>0</v>
      </c>
      <c r="L28" s="11">
        <v>0</v>
      </c>
      <c r="M28" s="11">
        <v>0</v>
      </c>
      <c r="N28" s="11">
        <v>0</v>
      </c>
      <c r="O28" s="12">
        <f t="shared" si="1"/>
        <v>0</v>
      </c>
      <c r="P28" s="12">
        <f t="shared" si="2"/>
        <v>0</v>
      </c>
      <c r="Q28" s="13">
        <v>0</v>
      </c>
    </row>
    <row r="29" spans="2:17" s="14" customFormat="1" ht="56.25" customHeight="1" x14ac:dyDescent="0.7">
      <c r="B29" s="10">
        <v>24</v>
      </c>
      <c r="C29" s="11" t="s">
        <v>41</v>
      </c>
      <c r="D29" s="11">
        <v>0</v>
      </c>
      <c r="E29" s="11">
        <v>0</v>
      </c>
      <c r="F29" s="11">
        <v>0</v>
      </c>
      <c r="G29" s="11">
        <v>0</v>
      </c>
      <c r="H29" s="11">
        <f t="shared" si="0"/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3">
        <v>0</v>
      </c>
    </row>
    <row r="30" spans="2:17" s="14" customFormat="1" ht="56.25" customHeight="1" thickBot="1" x14ac:dyDescent="0.75">
      <c r="B30" s="10">
        <v>25</v>
      </c>
      <c r="C30" s="11" t="s">
        <v>37</v>
      </c>
      <c r="D30" s="11">
        <v>276</v>
      </c>
      <c r="E30" s="11">
        <v>0</v>
      </c>
      <c r="F30" s="11">
        <v>0</v>
      </c>
      <c r="G30" s="11">
        <v>0</v>
      </c>
      <c r="H30" s="11">
        <f t="shared" si="0"/>
        <v>0</v>
      </c>
      <c r="I30" s="11">
        <v>0</v>
      </c>
      <c r="J30" s="11">
        <v>23</v>
      </c>
      <c r="K30" s="11">
        <v>212</v>
      </c>
      <c r="L30" s="11">
        <v>41</v>
      </c>
      <c r="M30" s="11">
        <v>3</v>
      </c>
      <c r="N30" s="11">
        <v>38</v>
      </c>
      <c r="O30" s="12">
        <f t="shared" si="1"/>
        <v>0</v>
      </c>
      <c r="P30" s="12">
        <f t="shared" si="2"/>
        <v>0.13768115942028986</v>
      </c>
      <c r="Q30" s="13">
        <f t="shared" si="3"/>
        <v>0.92682926829268297</v>
      </c>
    </row>
    <row r="31" spans="2:17" s="17" customFormat="1" ht="75.75" customHeight="1" thickBot="1" x14ac:dyDescent="0.85">
      <c r="B31" s="28" t="s">
        <v>44</v>
      </c>
      <c r="C31" s="29"/>
      <c r="D31" s="15">
        <f>SUM(D6:D30)</f>
        <v>22225</v>
      </c>
      <c r="E31" s="15">
        <f t="shared" ref="E31:N31" si="4">SUM(E6:E30)</f>
        <v>0</v>
      </c>
      <c r="F31" s="15">
        <f t="shared" si="4"/>
        <v>0</v>
      </c>
      <c r="G31" s="15">
        <f t="shared" si="4"/>
        <v>2</v>
      </c>
      <c r="H31" s="15">
        <f t="shared" si="4"/>
        <v>0</v>
      </c>
      <c r="I31" s="15">
        <f t="shared" si="4"/>
        <v>0</v>
      </c>
      <c r="J31" s="15">
        <f t="shared" si="4"/>
        <v>1527</v>
      </c>
      <c r="K31" s="15">
        <f t="shared" si="4"/>
        <v>14557</v>
      </c>
      <c r="L31" s="15">
        <f t="shared" si="4"/>
        <v>6139</v>
      </c>
      <c r="M31" s="15">
        <f t="shared" si="4"/>
        <v>1652</v>
      </c>
      <c r="N31" s="15">
        <f t="shared" si="4"/>
        <v>4487</v>
      </c>
      <c r="O31" s="16">
        <f t="shared" si="1"/>
        <v>0</v>
      </c>
      <c r="P31" s="16">
        <f t="shared" si="2"/>
        <v>0.20188976377952755</v>
      </c>
      <c r="Q31" s="16">
        <f t="shared" si="3"/>
        <v>0.73090079817559861</v>
      </c>
    </row>
    <row r="32" spans="2:17" ht="60" hidden="1" customHeight="1" thickBot="1" x14ac:dyDescent="0.3">
      <c r="B32" s="30" t="s">
        <v>38</v>
      </c>
      <c r="C32" s="31"/>
      <c r="D32" s="18">
        <v>114127</v>
      </c>
      <c r="E32" s="18">
        <v>15246</v>
      </c>
      <c r="F32" s="18">
        <v>44238</v>
      </c>
      <c r="G32" s="18">
        <v>1347</v>
      </c>
      <c r="H32" s="18">
        <v>59484</v>
      </c>
      <c r="I32" s="18">
        <v>708</v>
      </c>
      <c r="J32" s="18">
        <v>8579</v>
      </c>
      <c r="K32" s="18"/>
      <c r="L32" s="18">
        <v>44009</v>
      </c>
      <c r="M32" s="18">
        <v>5691</v>
      </c>
      <c r="N32" s="18">
        <v>38318</v>
      </c>
      <c r="O32" s="19">
        <f>+H32/D32</f>
        <v>0.52120882876094177</v>
      </c>
      <c r="P32" s="19">
        <f>+N32/D32</f>
        <v>0.33574877110587326</v>
      </c>
      <c r="Q32" s="19">
        <f t="shared" ref="Q32" si="5">+N32/L32</f>
        <v>0.87068554159376488</v>
      </c>
    </row>
    <row r="33" spans="2:17" hidden="1" x14ac:dyDescent="0.25">
      <c r="B33" s="20"/>
      <c r="Q33" s="21"/>
    </row>
    <row r="34" spans="2:17" ht="50.25" hidden="1" customHeight="1" thickBot="1" x14ac:dyDescent="0.3">
      <c r="B34" s="32" t="s">
        <v>39</v>
      </c>
      <c r="C34" s="33"/>
      <c r="D34" s="18">
        <f t="shared" ref="D34:Q34" si="6">+D31-D32</f>
        <v>-91902</v>
      </c>
      <c r="E34" s="18">
        <f t="shared" si="6"/>
        <v>-15246</v>
      </c>
      <c r="F34" s="18">
        <f t="shared" si="6"/>
        <v>-44238</v>
      </c>
      <c r="G34" s="18">
        <f t="shared" si="6"/>
        <v>-1345</v>
      </c>
      <c r="H34" s="18">
        <f t="shared" si="6"/>
        <v>-59484</v>
      </c>
      <c r="I34" s="18">
        <f t="shared" si="6"/>
        <v>-708</v>
      </c>
      <c r="J34" s="18">
        <f t="shared" si="6"/>
        <v>-7052</v>
      </c>
      <c r="K34" s="18"/>
      <c r="L34" s="18">
        <f t="shared" si="6"/>
        <v>-37870</v>
      </c>
      <c r="M34" s="18">
        <f t="shared" si="6"/>
        <v>-4039</v>
      </c>
      <c r="N34" s="18">
        <f t="shared" si="6"/>
        <v>-33831</v>
      </c>
      <c r="O34" s="19">
        <f t="shared" si="6"/>
        <v>-0.52120882876094177</v>
      </c>
      <c r="P34" s="19">
        <f t="shared" si="6"/>
        <v>-0.1338590073263457</v>
      </c>
      <c r="Q34" s="19">
        <f t="shared" si="6"/>
        <v>-0.13978474341816627</v>
      </c>
    </row>
    <row r="35" spans="2:17" hidden="1" x14ac:dyDescent="0.25">
      <c r="B35" s="20"/>
      <c r="Q35" s="21"/>
    </row>
    <row r="36" spans="2:17" ht="45.6" hidden="1" x14ac:dyDescent="0.25">
      <c r="B36" s="34" t="s">
        <v>40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</row>
    <row r="37" spans="2:17" ht="30.75" customHeight="1" x14ac:dyDescent="0.25"/>
  </sheetData>
  <mergeCells count="5">
    <mergeCell ref="B1:Q2"/>
    <mergeCell ref="B31:C31"/>
    <mergeCell ref="B32:C32"/>
    <mergeCell ref="B34:C34"/>
    <mergeCell ref="B36:Q36"/>
  </mergeCells>
  <printOptions horizontalCentered="1"/>
  <pageMargins left="0.31496062992126" right="0.196850393700787" top="1.4980314960000001" bottom="0.74803149606299202" header="0.31496062992126" footer="0.31496062992126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wise 2nd loan </vt:lpstr>
      <vt:lpstr>'Bank wise 2nd loan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2022-11-24T07:54:43Z</dcterms:modified>
</cp:coreProperties>
</file>