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National Goal sheet 1 Sep 22" sheetId="1" r:id="rId1"/>
    <sheet name="National Goal Sheet 2 Sep 22" sheetId="2" r:id="rId2"/>
  </sheets>
  <definedNames>
    <definedName name="_xlnm.Print_Area" localSheetId="0">'National Goal sheet 1 Sep 22'!$A$1:$L$49</definedName>
    <definedName name="_xlnm.Print_Area" localSheetId="1">'National Goal Sheet 2 Sep 22'!$A$1:$J$48</definedName>
  </definedNames>
  <calcPr fullCalcOnLoad="1"/>
</workbook>
</file>

<file path=xl/sharedStrings.xml><?xml version="1.0" encoding="utf-8"?>
<sst xmlns="http://schemas.openxmlformats.org/spreadsheetml/2006/main" count="110" uniqueCount="57">
  <si>
    <t>BANK NAME</t>
  </si>
  <si>
    <t>TOTAL</t>
  </si>
  <si>
    <t>RRBs</t>
  </si>
  <si>
    <t>SYSTEM</t>
  </si>
  <si>
    <t>Com. Bks</t>
  </si>
  <si>
    <t>Sr. No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</si>
  <si>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</si>
  <si>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</si>
  <si>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</si>
  <si>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</si>
  <si>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</si>
  <si>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</si>
  <si>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</si>
  <si>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</si>
  <si>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</si>
  <si>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</si>
  <si>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</si>
  <si>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</si>
  <si>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</si>
  <si>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</si>
  <si>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</si>
  <si>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</si>
  <si>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</si>
  <si>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</si>
  <si>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</si>
  <si>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</si>
  <si>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</si>
  <si>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</si>
  <si>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</si>
  <si>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</si>
  <si>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</si>
  <si>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</si>
  <si>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</si>
  <si>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</si>
  <si>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</si>
  <si>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</si>
  <si>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</si>
  <si>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</si>
  <si>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</si>
  <si>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</si>
  <si>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</si>
  <si>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</si>
  <si>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</si>
  <si>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</si>
  <si>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</si>
  <si>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</si>
  <si>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</si>
  <si>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</si>
  <si>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</si>
  <si>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</si>
  <si>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</si>
  <si>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 xml:space="preserve">(Amount  in lacs) </t>
  </si>
  <si>
    <t>BANKWISE PERFORMANCE UNDER NATIONAL GOALS  AS AT 30.09.2022</t>
  </si>
  <si>
    <t>Total Advances as on 30.09.2022</t>
  </si>
  <si>
    <t>BANKWISE PERFORMANCE UNDER NATIONAL  GOALS AS AT 30.09.2022</t>
  </si>
  <si>
    <t>Annexure - 10</t>
  </si>
  <si>
    <t xml:space="preserve"> contd. Annexure 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</si>
</sst>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7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sz val="12"/>
      <color indexed="10"/>
      <name val="Times New Roman"/>
      <family val="1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9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10" fontId="61" fillId="0" borderId="11" xfId="59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63" fillId="0" borderId="0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1" fillId="0" borderId="11" xfId="59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0" fontId="61" fillId="0" borderId="0" xfId="59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61" fillId="0" borderId="22" xfId="59" applyNumberFormat="1" applyFont="1" applyFill="1" applyBorder="1" applyAlignment="1">
      <alignment horizontal="center" vertical="center"/>
    </xf>
    <xf numFmtId="10" fontId="61" fillId="0" borderId="10" xfId="59" applyNumberFormat="1" applyFont="1" applyFill="1" applyBorder="1" applyAlignment="1">
      <alignment horizontal="center" vertical="center"/>
    </xf>
    <xf numFmtId="10" fontId="61" fillId="0" borderId="18" xfId="59" applyNumberFormat="1" applyFont="1" applyFill="1" applyBorder="1" applyAlignment="1">
      <alignment horizontal="center" vertical="center"/>
    </xf>
    <xf numFmtId="10" fontId="61" fillId="0" borderId="14" xfId="59" applyNumberFormat="1" applyFont="1" applyFill="1" applyBorder="1" applyAlignment="1">
      <alignment horizontal="center" vertical="center"/>
    </xf>
    <xf numFmtId="10" fontId="61" fillId="0" borderId="22" xfId="59" applyNumberFormat="1" applyFont="1" applyFill="1" applyBorder="1" applyAlignment="1">
      <alignment horizontal="center"/>
    </xf>
    <xf numFmtId="10" fontId="61" fillId="0" borderId="10" xfId="59" applyNumberFormat="1" applyFont="1" applyFill="1" applyBorder="1" applyAlignment="1">
      <alignment horizontal="center"/>
    </xf>
    <xf numFmtId="10" fontId="61" fillId="0" borderId="18" xfId="59" applyNumberFormat="1" applyFont="1" applyFill="1" applyBorder="1" applyAlignment="1">
      <alignment horizontal="center"/>
    </xf>
    <xf numFmtId="10" fontId="61" fillId="0" borderId="20" xfId="59" applyNumberFormat="1" applyFont="1" applyFill="1" applyBorder="1" applyAlignment="1">
      <alignment horizontal="center"/>
    </xf>
    <xf numFmtId="10" fontId="61" fillId="0" borderId="23" xfId="59" applyNumberFormat="1" applyFont="1" applyFill="1" applyBorder="1" applyAlignment="1">
      <alignment horizontal="center"/>
    </xf>
    <xf numFmtId="10" fontId="61" fillId="0" borderId="24" xfId="59" applyNumberFormat="1" applyFont="1" applyFill="1" applyBorder="1" applyAlignment="1">
      <alignment horizontal="center"/>
    </xf>
    <xf numFmtId="10" fontId="61" fillId="0" borderId="25" xfId="59" applyNumberFormat="1" applyFont="1" applyFill="1" applyBorder="1" applyAlignment="1">
      <alignment horizontal="center"/>
    </xf>
    <xf numFmtId="10" fontId="61" fillId="0" borderId="16" xfId="59" applyNumberFormat="1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8" fillId="0" borderId="12" xfId="0" applyNumberFormat="1" applyFont="1" applyFill="1" applyBorder="1" applyAlignment="1">
      <alignment horizontal="center" vertical="center" wrapText="1"/>
    </xf>
    <xf numFmtId="1" fontId="68" fillId="0" borderId="22" xfId="0" applyNumberFormat="1" applyFont="1" applyFill="1" applyBorder="1" applyAlignment="1">
      <alignment horizontal="center" vertical="center"/>
    </xf>
    <xf numFmtId="1" fontId="68" fillId="0" borderId="13" xfId="0" applyNumberFormat="1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/>
    </xf>
    <xf numFmtId="1" fontId="68" fillId="0" borderId="18" xfId="0" applyNumberFormat="1" applyFont="1" applyFill="1" applyBorder="1" applyAlignment="1">
      <alignment horizontal="center" vertical="center"/>
    </xf>
    <xf numFmtId="1" fontId="61" fillId="0" borderId="26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" fontId="68" fillId="0" borderId="27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1" fontId="68" fillId="0" borderId="27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/>
    </xf>
    <xf numFmtId="10" fontId="68" fillId="0" borderId="12" xfId="59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1" fontId="68" fillId="0" borderId="26" xfId="0" applyNumberFormat="1" applyFont="1" applyFill="1" applyBorder="1" applyAlignment="1">
      <alignment horizontal="center"/>
    </xf>
    <xf numFmtId="1" fontId="68" fillId="0" borderId="11" xfId="0" applyNumberFormat="1" applyFont="1" applyFill="1" applyBorder="1" applyAlignment="1">
      <alignment horizontal="center"/>
    </xf>
    <xf numFmtId="1" fontId="61" fillId="0" borderId="26" xfId="0" applyNumberFormat="1" applyFont="1" applyFill="1" applyBorder="1" applyAlignment="1">
      <alignment horizontal="center"/>
    </xf>
    <xf numFmtId="1" fontId="61" fillId="0" borderId="28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1" fontId="68" fillId="0" borderId="29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1" fontId="68" fillId="0" borderId="30" xfId="0" applyNumberFormat="1" applyFont="1" applyFill="1" applyBorder="1" applyAlignment="1">
      <alignment horizontal="center" vertical="center"/>
    </xf>
    <xf numFmtId="1" fontId="68" fillId="0" borderId="21" xfId="0" applyNumberFormat="1" applyFont="1" applyFill="1" applyBorder="1" applyAlignment="1">
      <alignment horizontal="center" vertical="center"/>
    </xf>
    <xf numFmtId="1" fontId="68" fillId="0" borderId="21" xfId="53" applyNumberFormat="1" applyFont="1" applyFill="1" applyBorder="1" applyAlignment="1" applyProtection="1">
      <alignment horizontal="center" vertical="center"/>
      <protection/>
    </xf>
    <xf numFmtId="1" fontId="68" fillId="0" borderId="31" xfId="0" applyNumberFormat="1" applyFont="1" applyFill="1" applyBorder="1" applyAlignment="1">
      <alignment horizontal="center" vertical="center"/>
    </xf>
    <xf numFmtId="1" fontId="61" fillId="0" borderId="32" xfId="0" applyNumberFormat="1" applyFont="1" applyFill="1" applyBorder="1" applyAlignment="1">
      <alignment horizontal="center" vertical="center"/>
    </xf>
    <xf numFmtId="1" fontId="68" fillId="0" borderId="14" xfId="0" applyNumberFormat="1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1" fontId="68" fillId="0" borderId="11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8" fillId="0" borderId="30" xfId="0" applyNumberFormat="1" applyFont="1" applyFill="1" applyBorder="1" applyAlignment="1">
      <alignment horizontal="center"/>
    </xf>
    <xf numFmtId="1" fontId="68" fillId="0" borderId="21" xfId="0" applyNumberFormat="1" applyFont="1" applyFill="1" applyBorder="1" applyAlignment="1">
      <alignment horizontal="center"/>
    </xf>
    <xf numFmtId="1" fontId="68" fillId="0" borderId="31" xfId="0" applyNumberFormat="1" applyFont="1" applyFill="1" applyBorder="1" applyAlignment="1">
      <alignment horizontal="center"/>
    </xf>
    <xf numFmtId="1" fontId="68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61" fillId="0" borderId="32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" fontId="67" fillId="0" borderId="0" xfId="0" applyNumberFormat="1" applyFont="1" applyFill="1" applyAlignment="1">
      <alignment/>
    </xf>
    <xf numFmtId="1" fontId="68" fillId="0" borderId="32" xfId="0" applyNumberFormat="1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8" fillId="0" borderId="12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vertical="center"/>
    </xf>
    <xf numFmtId="0" fontId="60" fillId="0" borderId="32" xfId="0" applyFont="1" applyFill="1" applyBorder="1" applyAlignment="1">
      <alignment vertical="center"/>
    </xf>
    <xf numFmtId="0" fontId="59" fillId="0" borderId="24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71" fillId="0" borderId="35" xfId="0" applyFont="1" applyFill="1" applyBorder="1" applyAlignment="1">
      <alignment horizontal="right" vertical="center"/>
    </xf>
    <xf numFmtId="0" fontId="71" fillId="0" borderId="26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right"/>
    </xf>
    <xf numFmtId="0" fontId="60" fillId="0" borderId="32" xfId="0" applyFont="1" applyFill="1" applyBorder="1" applyAlignment="1">
      <alignment horizontal="right"/>
    </xf>
    <xf numFmtId="0" fontId="60" fillId="0" borderId="36" xfId="0" applyFont="1" applyFill="1" applyBorder="1" applyAlignment="1">
      <alignment horizontal="right"/>
    </xf>
    <xf numFmtId="0" fontId="60" fillId="0" borderId="37" xfId="0" applyFont="1" applyFill="1" applyBorder="1" applyAlignment="1">
      <alignment horizontal="right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/>
    </xf>
    <xf numFmtId="0" fontId="62" fillId="0" borderId="39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40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/>
    </xf>
    <xf numFmtId="0" fontId="64" fillId="34" borderId="17" xfId="0" applyFont="1" applyFill="1" applyBorder="1" applyAlignment="1">
      <alignment horizontal="center" vertical="top" wrapText="1"/>
    </xf>
    <xf numFmtId="0" fontId="64" fillId="34" borderId="19" xfId="0" applyFont="1" applyFill="1" applyBorder="1" applyAlignment="1">
      <alignment horizontal="center" vertical="top" wrapText="1"/>
    </xf>
    <xf numFmtId="0" fontId="72" fillId="0" borderId="36" xfId="0" applyFont="1" applyFill="1" applyBorder="1" applyAlignment="1">
      <alignment horizontal="right" vertical="center"/>
    </xf>
    <xf numFmtId="0" fontId="66" fillId="0" borderId="26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left" vertical="center"/>
    </xf>
    <xf numFmtId="0" fontId="66" fillId="0" borderId="25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/>
    </xf>
    <xf numFmtId="0" fontId="60" fillId="0" borderId="25" xfId="0" applyFont="1" applyFill="1" applyBorder="1" applyAlignment="1">
      <alignment horizontal="left" vertical="center"/>
    </xf>
    <xf numFmtId="10" fontId="60" fillId="0" borderId="26" xfId="59" applyNumberFormat="1" applyFont="1" applyFill="1" applyBorder="1" applyAlignment="1">
      <alignment horizontal="left" vertical="center"/>
    </xf>
    <xf numFmtId="10" fontId="60" fillId="0" borderId="32" xfId="59" applyNumberFormat="1" applyFont="1" applyFill="1" applyBorder="1" applyAlignment="1">
      <alignment horizontal="left" vertical="center"/>
    </xf>
    <xf numFmtId="10" fontId="60" fillId="0" borderId="25" xfId="59" applyNumberFormat="1" applyFont="1" applyFill="1" applyBorder="1" applyAlignment="1">
      <alignment horizontal="left" vertical="center"/>
    </xf>
    <xf numFmtId="0" fontId="73" fillId="0" borderId="35" xfId="0" applyFont="1" applyFill="1" applyBorder="1" applyAlignment="1">
      <alignment horizontal="righ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vertical="center" wrapText="1"/>
    </xf>
    <xf numFmtId="0" fontId="61" fillId="0" borderId="25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horizontal="right"/>
    </xf>
    <xf numFmtId="0" fontId="64" fillId="0" borderId="32" xfId="0" applyFont="1" applyFill="1" applyBorder="1" applyAlignment="1">
      <alignment horizontal="right"/>
    </xf>
    <xf numFmtId="0" fontId="64" fillId="0" borderId="25" xfId="0" applyFont="1" applyFill="1" applyBorder="1" applyAlignment="1">
      <alignment horizontal="right"/>
    </xf>
    <xf numFmtId="0" fontId="64" fillId="0" borderId="39" xfId="0" applyFont="1" applyFill="1" applyBorder="1" applyAlignment="1">
      <alignment horizontal="center" vertical="top"/>
    </xf>
    <xf numFmtId="0" fontId="64" fillId="0" borderId="41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left" vertical="top"/>
    </xf>
    <xf numFmtId="0" fontId="64" fillId="0" borderId="34" xfId="0" applyFont="1" applyFill="1" applyBorder="1" applyAlignment="1">
      <alignment horizontal="left" vertical="top"/>
    </xf>
    <xf numFmtId="0" fontId="64" fillId="0" borderId="14" xfId="0" applyFont="1" applyFill="1" applyBorder="1" applyAlignment="1">
      <alignment horizontal="center" vertical="top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42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70" zoomScaleSheetLayoutView="7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:K2"/>
    </sheetView>
  </sheetViews>
  <sheetFormatPr defaultColWidth="9.140625" defaultRowHeight="409.5" customHeight="1"/>
  <cols>
    <col min="1" max="1" width="6.421875" style="68" customWidth="1"/>
    <col min="2" max="2" width="36.421875" style="38" customWidth="1"/>
    <col min="3" max="3" width="15.7109375" style="54" customWidth="1"/>
    <col min="4" max="4" width="15.8515625" style="54" customWidth="1"/>
    <col min="5" max="5" width="14.00390625" style="38" customWidth="1"/>
    <col min="6" max="6" width="16.140625" style="54" customWidth="1"/>
    <col min="7" max="7" width="15.7109375" style="38" customWidth="1"/>
    <col min="8" max="8" width="13.140625" style="54" customWidth="1"/>
    <col min="9" max="9" width="15.421875" style="38" customWidth="1"/>
    <col min="10" max="10" width="13.8515625" style="54" customWidth="1"/>
    <col min="11" max="11" width="14.7109375" style="38" customWidth="1"/>
  </cols>
  <sheetData>
    <row r="1" spans="1:11" s="38" customFormat="1" ht="3.75" customHeight="1">
      <c r="A1" s="52"/>
      <c r="B1" s="53"/>
      <c r="C1" s="78"/>
      <c r="D1" s="114"/>
      <c r="E1" s="114"/>
      <c r="F1" s="114"/>
      <c r="G1" s="114"/>
      <c r="H1" s="54"/>
      <c r="I1" s="55"/>
      <c r="J1" s="54"/>
      <c r="K1" s="55"/>
    </row>
    <row r="2" spans="1:11" ht="34.5" customHeight="1" thickBot="1">
      <c r="A2" s="11"/>
      <c r="B2" s="25"/>
      <c r="C2" s="25"/>
      <c r="D2" s="25"/>
      <c r="E2" s="25"/>
      <c r="F2" s="26"/>
      <c r="G2" s="26"/>
      <c r="H2" s="26"/>
      <c r="I2" s="115" t="s">
        <v>55</v>
      </c>
      <c r="J2" s="115"/>
      <c r="K2" s="115"/>
    </row>
    <row r="3" spans="1:11" ht="29.25" customHeight="1" thickBot="1">
      <c r="A3" s="116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21" customHeight="1" thickBot="1">
      <c r="A4" s="119" t="s">
        <v>51</v>
      </c>
      <c r="B4" s="120"/>
      <c r="C4" s="120"/>
      <c r="D4" s="121"/>
      <c r="E4" s="121"/>
      <c r="F4" s="121"/>
      <c r="G4" s="121"/>
      <c r="H4" s="121"/>
      <c r="I4" s="121"/>
      <c r="J4" s="121"/>
      <c r="K4" s="122"/>
    </row>
    <row r="5" spans="1:11" s="1" customFormat="1" ht="24.75" customHeight="1">
      <c r="A5" s="123" t="s">
        <v>5</v>
      </c>
      <c r="B5" s="125" t="s">
        <v>0</v>
      </c>
      <c r="C5" s="127" t="s">
        <v>53</v>
      </c>
      <c r="D5" s="123" t="s">
        <v>11</v>
      </c>
      <c r="E5" s="123" t="s">
        <v>6</v>
      </c>
      <c r="F5" s="130" t="s">
        <v>12</v>
      </c>
      <c r="G5" s="123" t="s">
        <v>6</v>
      </c>
      <c r="H5" s="135" t="s">
        <v>13</v>
      </c>
      <c r="I5" s="137" t="s">
        <v>6</v>
      </c>
      <c r="J5" s="130" t="s">
        <v>14</v>
      </c>
      <c r="K5" s="123" t="s">
        <v>6</v>
      </c>
    </row>
    <row r="6" spans="1:11" ht="18" customHeight="1" thickBot="1">
      <c r="A6" s="124"/>
      <c r="B6" s="126"/>
      <c r="C6" s="128"/>
      <c r="D6" s="129"/>
      <c r="E6" s="129"/>
      <c r="F6" s="131"/>
      <c r="G6" s="129"/>
      <c r="H6" s="136"/>
      <c r="I6" s="138"/>
      <c r="J6" s="131"/>
      <c r="K6" s="129"/>
    </row>
    <row r="7" spans="1:11" ht="21.75" customHeight="1" thickBot="1">
      <c r="A7" s="108"/>
      <c r="B7" s="139" t="s">
        <v>10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ht="32.25" customHeight="1">
      <c r="A8" s="109">
        <v>1</v>
      </c>
      <c r="B8" s="105" t="s">
        <v>21</v>
      </c>
      <c r="C8" s="56">
        <v>4524673.8623651</v>
      </c>
      <c r="D8" s="57">
        <v>2608701.0834636</v>
      </c>
      <c r="E8" s="39">
        <f aca="true" t="shared" si="0" ref="E8:E20">SUM(D8/C8)</f>
        <v>0.5765500813576874</v>
      </c>
      <c r="F8" s="57">
        <v>1423988.8670629999</v>
      </c>
      <c r="G8" s="39">
        <f aca="true" t="shared" si="1" ref="G8:G20">SUM(F8/C8)</f>
        <v>0.3147163553394022</v>
      </c>
      <c r="H8" s="79">
        <v>2640</v>
      </c>
      <c r="I8" s="39">
        <f aca="true" t="shared" si="2" ref="I8:I20">SUM(H8/C8)</f>
        <v>0.0005834674675579913</v>
      </c>
      <c r="J8" s="79">
        <v>407343.497585</v>
      </c>
      <c r="K8" s="39">
        <f>SUM(J8/C8)</f>
        <v>0.09002715112202073</v>
      </c>
    </row>
    <row r="9" spans="1:11" ht="32.25" customHeight="1">
      <c r="A9" s="35">
        <v>2</v>
      </c>
      <c r="B9" s="36" t="s">
        <v>31</v>
      </c>
      <c r="C9" s="58">
        <v>1379872.29374</v>
      </c>
      <c r="D9" s="59">
        <v>1097206.07357</v>
      </c>
      <c r="E9" s="40">
        <f t="shared" si="0"/>
        <v>0.7951504487390911</v>
      </c>
      <c r="F9" s="57">
        <v>683645.41023</v>
      </c>
      <c r="G9" s="40">
        <f t="shared" si="1"/>
        <v>0.49544107330182735</v>
      </c>
      <c r="H9" s="80">
        <v>9117.453409999998</v>
      </c>
      <c r="I9" s="40">
        <f t="shared" si="2"/>
        <v>0.006607461756687708</v>
      </c>
      <c r="J9" s="80">
        <v>197235.14277000003</v>
      </c>
      <c r="K9" s="40">
        <f aca="true" t="shared" si="3" ref="K9:K47">SUM(J9/C9)</f>
        <v>0.14293724402235422</v>
      </c>
    </row>
    <row r="10" spans="1:14" ht="32.25" customHeight="1">
      <c r="A10" s="109">
        <v>3</v>
      </c>
      <c r="B10" s="36" t="s">
        <v>8</v>
      </c>
      <c r="C10" s="58">
        <v>385983.8963963</v>
      </c>
      <c r="D10" s="59">
        <v>220597.93541677602</v>
      </c>
      <c r="E10" s="40">
        <f>SUM(D10/C10)</f>
        <v>0.5715210854037346</v>
      </c>
      <c r="F10" s="57">
        <v>84596.3884065</v>
      </c>
      <c r="G10" s="40">
        <f t="shared" si="1"/>
        <v>0.2191707716211109</v>
      </c>
      <c r="H10" s="80">
        <v>11944.804930076001</v>
      </c>
      <c r="I10" s="40">
        <f t="shared" si="2"/>
        <v>0.03094638155010475</v>
      </c>
      <c r="J10" s="80">
        <v>35683.507381100004</v>
      </c>
      <c r="K10" s="40">
        <f t="shared" si="3"/>
        <v>0.09244817650232431</v>
      </c>
      <c r="N10" s="2"/>
    </row>
    <row r="11" spans="1:11" s="38" customFormat="1" ht="32.25" customHeight="1">
      <c r="A11" s="35">
        <v>4</v>
      </c>
      <c r="B11" s="36" t="s">
        <v>22</v>
      </c>
      <c r="C11" s="58">
        <v>638518</v>
      </c>
      <c r="D11" s="59">
        <v>375187.62753572455</v>
      </c>
      <c r="E11" s="40">
        <f t="shared" si="0"/>
        <v>0.5875913091498196</v>
      </c>
      <c r="F11" s="57">
        <v>99676</v>
      </c>
      <c r="G11" s="40">
        <f t="shared" si="1"/>
        <v>0.1561052311759418</v>
      </c>
      <c r="H11" s="80">
        <v>1273.6275357245402</v>
      </c>
      <c r="I11" s="40">
        <f t="shared" si="2"/>
        <v>0.0019946619135631886</v>
      </c>
      <c r="J11" s="80">
        <v>96550.29209229998</v>
      </c>
      <c r="K11" s="40">
        <f t="shared" si="3"/>
        <v>0.15120997699720287</v>
      </c>
    </row>
    <row r="12" spans="1:11" ht="32.25" customHeight="1">
      <c r="A12" s="109">
        <v>5</v>
      </c>
      <c r="B12" s="36" t="s">
        <v>32</v>
      </c>
      <c r="C12" s="58">
        <v>689692.1278000431</v>
      </c>
      <c r="D12" s="59">
        <v>453567.61940004287</v>
      </c>
      <c r="E12" s="40">
        <f t="shared" si="0"/>
        <v>0.6576378084041901</v>
      </c>
      <c r="F12" s="57">
        <v>277716.84236041195</v>
      </c>
      <c r="G12" s="40">
        <f t="shared" si="1"/>
        <v>0.4026678443413061</v>
      </c>
      <c r="H12" s="80">
        <v>3585.578793276</v>
      </c>
      <c r="I12" s="40">
        <f t="shared" si="2"/>
        <v>0.005198810670368472</v>
      </c>
      <c r="J12" s="80">
        <v>88617.69000000002</v>
      </c>
      <c r="K12" s="40">
        <f t="shared" si="3"/>
        <v>0.12848876538966708</v>
      </c>
    </row>
    <row r="13" spans="1:11" ht="32.25" customHeight="1">
      <c r="A13" s="35">
        <v>6</v>
      </c>
      <c r="B13" s="36" t="s">
        <v>33</v>
      </c>
      <c r="C13" s="58">
        <v>79746.5833355</v>
      </c>
      <c r="D13" s="59">
        <v>25495.62</v>
      </c>
      <c r="E13" s="40">
        <f t="shared" si="0"/>
        <v>0.31970799166075825</v>
      </c>
      <c r="F13" s="57">
        <v>3580.6200000000003</v>
      </c>
      <c r="G13" s="40">
        <f t="shared" si="1"/>
        <v>0.04489998003972229</v>
      </c>
      <c r="H13" s="80">
        <v>0</v>
      </c>
      <c r="I13" s="40">
        <f t="shared" si="2"/>
        <v>0</v>
      </c>
      <c r="J13" s="80">
        <v>14893.618747419998</v>
      </c>
      <c r="K13" s="40">
        <f t="shared" si="3"/>
        <v>0.1867618413789767</v>
      </c>
    </row>
    <row r="14" spans="1:11" ht="32.25" customHeight="1">
      <c r="A14" s="109">
        <v>7</v>
      </c>
      <c r="B14" s="36" t="s">
        <v>23</v>
      </c>
      <c r="C14" s="58">
        <v>1069582.1199075</v>
      </c>
      <c r="D14" s="59">
        <v>803926.8206781254</v>
      </c>
      <c r="E14" s="40">
        <f t="shared" si="0"/>
        <v>0.7516270192957702</v>
      </c>
      <c r="F14" s="57">
        <v>393788.48008390004</v>
      </c>
      <c r="G14" s="40">
        <f t="shared" si="1"/>
        <v>0.3681704029588264</v>
      </c>
      <c r="H14" s="80">
        <v>0</v>
      </c>
      <c r="I14" s="40">
        <f t="shared" si="2"/>
        <v>0</v>
      </c>
      <c r="J14" s="80">
        <v>181309.68849463502</v>
      </c>
      <c r="K14" s="40">
        <f t="shared" si="3"/>
        <v>0.16951450956408576</v>
      </c>
    </row>
    <row r="15" spans="1:11" ht="32.25" customHeight="1">
      <c r="A15" s="35">
        <v>8</v>
      </c>
      <c r="B15" s="36" t="s">
        <v>24</v>
      </c>
      <c r="C15" s="58">
        <v>434403.33478960005</v>
      </c>
      <c r="D15" s="59">
        <v>266636.89</v>
      </c>
      <c r="E15" s="40">
        <f t="shared" si="0"/>
        <v>0.6138002833913409</v>
      </c>
      <c r="F15" s="57">
        <v>85891.92</v>
      </c>
      <c r="G15" s="40">
        <f t="shared" si="1"/>
        <v>0.19772389648343996</v>
      </c>
      <c r="H15" s="81">
        <v>0</v>
      </c>
      <c r="I15" s="40">
        <f t="shared" si="2"/>
        <v>0</v>
      </c>
      <c r="J15" s="80">
        <v>72653.47858100005</v>
      </c>
      <c r="K15" s="40">
        <f t="shared" si="3"/>
        <v>0.16724889696389925</v>
      </c>
    </row>
    <row r="16" spans="1:11" ht="32.25" customHeight="1">
      <c r="A16" s="109">
        <v>9</v>
      </c>
      <c r="B16" s="36" t="s">
        <v>25</v>
      </c>
      <c r="C16" s="58">
        <v>704669.0187410001</v>
      </c>
      <c r="D16" s="59">
        <v>366380.1591398</v>
      </c>
      <c r="E16" s="40">
        <f t="shared" si="0"/>
        <v>0.5199322652135249</v>
      </c>
      <c r="F16" s="57">
        <v>127324.08001179996</v>
      </c>
      <c r="G16" s="40">
        <f t="shared" si="1"/>
        <v>0.18068636001520838</v>
      </c>
      <c r="H16" s="80">
        <v>5963.4400000000005</v>
      </c>
      <c r="I16" s="40">
        <f t="shared" si="2"/>
        <v>0.008462753209520415</v>
      </c>
      <c r="J16" s="80">
        <v>78360.55959299975</v>
      </c>
      <c r="K16" s="40">
        <f t="shared" si="3"/>
        <v>0.11120193666666796</v>
      </c>
    </row>
    <row r="17" spans="1:11" ht="32.25" customHeight="1">
      <c r="A17" s="35">
        <v>10</v>
      </c>
      <c r="B17" s="36" t="s">
        <v>26</v>
      </c>
      <c r="C17" s="58">
        <v>264268.9544556</v>
      </c>
      <c r="D17" s="59">
        <v>119403.22945970001</v>
      </c>
      <c r="E17" s="40">
        <f t="shared" si="0"/>
        <v>0.4518246560806711</v>
      </c>
      <c r="F17" s="57">
        <v>25204.9612</v>
      </c>
      <c r="G17" s="40">
        <f t="shared" si="1"/>
        <v>0.095376171794083</v>
      </c>
      <c r="H17" s="80">
        <v>0</v>
      </c>
      <c r="I17" s="40">
        <f t="shared" si="2"/>
        <v>0</v>
      </c>
      <c r="J17" s="80">
        <v>38390.304648000005</v>
      </c>
      <c r="K17" s="40">
        <f t="shared" si="3"/>
        <v>0.14526982455084403</v>
      </c>
    </row>
    <row r="18" spans="1:11" ht="32.25" customHeight="1">
      <c r="A18" s="109">
        <v>11</v>
      </c>
      <c r="B18" s="36" t="s">
        <v>27</v>
      </c>
      <c r="C18" s="58">
        <v>6637786</v>
      </c>
      <c r="D18" s="59">
        <v>1511529.6897793715</v>
      </c>
      <c r="E18" s="40">
        <f t="shared" si="0"/>
        <v>0.22771594169793535</v>
      </c>
      <c r="F18" s="57">
        <v>694714.3905987993</v>
      </c>
      <c r="G18" s="40">
        <f t="shared" si="1"/>
        <v>0.10466055859571238</v>
      </c>
      <c r="H18" s="80">
        <v>34145.99981456995</v>
      </c>
      <c r="I18" s="40">
        <f t="shared" si="2"/>
        <v>0.005144185096441788</v>
      </c>
      <c r="J18" s="80">
        <v>259952.94448059986</v>
      </c>
      <c r="K18" s="40">
        <f t="shared" si="3"/>
        <v>0.039162597962724296</v>
      </c>
    </row>
    <row r="19" spans="1:11" ht="32.25" customHeight="1" thickBot="1">
      <c r="A19" s="35">
        <v>12</v>
      </c>
      <c r="B19" s="36" t="s">
        <v>28</v>
      </c>
      <c r="C19" s="58">
        <v>1186238.4468933002</v>
      </c>
      <c r="D19" s="60">
        <v>869189.7342138999</v>
      </c>
      <c r="E19" s="41">
        <f t="shared" si="0"/>
        <v>0.7327276708070497</v>
      </c>
      <c r="F19" s="57">
        <v>304326.39501399995</v>
      </c>
      <c r="G19" s="41">
        <f t="shared" si="1"/>
        <v>0.2565474047911832</v>
      </c>
      <c r="H19" s="82">
        <v>0</v>
      </c>
      <c r="I19" s="41">
        <f t="shared" si="2"/>
        <v>0</v>
      </c>
      <c r="J19" s="82">
        <v>138498.4411571</v>
      </c>
      <c r="K19" s="41">
        <f t="shared" si="3"/>
        <v>0.1167543013968402</v>
      </c>
    </row>
    <row r="20" spans="1:11" ht="32.25" customHeight="1" thickBot="1">
      <c r="A20" s="110"/>
      <c r="B20" s="106" t="s">
        <v>1</v>
      </c>
      <c r="C20" s="61">
        <v>17995434.638423942</v>
      </c>
      <c r="D20" s="62">
        <v>8717822.48265704</v>
      </c>
      <c r="E20" s="10">
        <f t="shared" si="0"/>
        <v>0.48444634196512826</v>
      </c>
      <c r="F20" s="83">
        <v>4204454.354968411</v>
      </c>
      <c r="G20" s="10">
        <f t="shared" si="1"/>
        <v>0.2336400559056817</v>
      </c>
      <c r="H20" s="83">
        <v>68670.90448364649</v>
      </c>
      <c r="I20" s="10">
        <f t="shared" si="2"/>
        <v>0.003816018110338943</v>
      </c>
      <c r="J20" s="83">
        <v>1609489.165530155</v>
      </c>
      <c r="K20" s="10">
        <f t="shared" si="3"/>
        <v>0.08943874920884465</v>
      </c>
    </row>
    <row r="21" spans="1:11" ht="32.25" customHeight="1" thickBot="1">
      <c r="A21" s="111"/>
      <c r="B21" s="132" t="s">
        <v>30</v>
      </c>
      <c r="C21" s="133"/>
      <c r="D21" s="133"/>
      <c r="E21" s="133"/>
      <c r="F21" s="133"/>
      <c r="G21" s="133"/>
      <c r="H21" s="133"/>
      <c r="I21" s="133"/>
      <c r="J21" s="133"/>
      <c r="K21" s="134"/>
    </row>
    <row r="22" spans="1:11" ht="32.25" customHeight="1">
      <c r="A22" s="15">
        <v>13</v>
      </c>
      <c r="B22" s="16" t="s">
        <v>45</v>
      </c>
      <c r="C22" s="77">
        <v>228656.65142888215</v>
      </c>
      <c r="D22" s="84">
        <v>153142.53173430005</v>
      </c>
      <c r="E22" s="42">
        <f>SUM(D22/C22)</f>
        <v>0.6697488604740245</v>
      </c>
      <c r="F22" s="85">
        <v>96755.61993380006</v>
      </c>
      <c r="G22" s="42">
        <f>F22/C22</f>
        <v>0.42314806645322295</v>
      </c>
      <c r="H22" s="85">
        <v>0</v>
      </c>
      <c r="I22" s="42">
        <f>SUM(H22/C22)</f>
        <v>0</v>
      </c>
      <c r="J22" s="85">
        <v>35456.27672289999</v>
      </c>
      <c r="K22" s="42">
        <f>SUM(J22/C22)</f>
        <v>0.15506339527554816</v>
      </c>
    </row>
    <row r="23" spans="1:11" ht="32.25" customHeight="1">
      <c r="A23" s="35">
        <v>14</v>
      </c>
      <c r="B23" s="36" t="s">
        <v>46</v>
      </c>
      <c r="C23" s="58">
        <v>97204.52</v>
      </c>
      <c r="D23" s="59">
        <v>32738.3127147</v>
      </c>
      <c r="E23" s="40">
        <f aca="true" t="shared" si="4" ref="E23:E37">SUM(D23/C23)</f>
        <v>0.33679825500604293</v>
      </c>
      <c r="F23" s="80">
        <v>5891.9126651000015</v>
      </c>
      <c r="G23" s="40">
        <f aca="true" t="shared" si="5" ref="G23:G37">F23/C23</f>
        <v>0.060613566787840745</v>
      </c>
      <c r="H23" s="81">
        <v>0</v>
      </c>
      <c r="I23" s="40">
        <f aca="true" t="shared" si="6" ref="I23:I29">SUM(H23/C23)</f>
        <v>0</v>
      </c>
      <c r="J23" s="79">
        <v>13050.086983300002</v>
      </c>
      <c r="K23" s="40">
        <f t="shared" si="3"/>
        <v>0.13425391106606976</v>
      </c>
    </row>
    <row r="24" spans="1:11" ht="32.25" customHeight="1">
      <c r="A24" s="35">
        <v>15</v>
      </c>
      <c r="B24" s="36" t="s">
        <v>47</v>
      </c>
      <c r="C24" s="58">
        <v>5924701.821655021</v>
      </c>
      <c r="D24" s="59">
        <v>3695942.160346658</v>
      </c>
      <c r="E24" s="40">
        <f t="shared" si="4"/>
        <v>0.6238191003702233</v>
      </c>
      <c r="F24" s="80">
        <v>1281187.4379009244</v>
      </c>
      <c r="G24" s="40">
        <f t="shared" si="5"/>
        <v>0.2162450493657138</v>
      </c>
      <c r="H24" s="81">
        <v>0</v>
      </c>
      <c r="I24" s="40">
        <f t="shared" si="6"/>
        <v>0</v>
      </c>
      <c r="J24" s="79">
        <v>886444.954929386</v>
      </c>
      <c r="K24" s="40">
        <f t="shared" si="3"/>
        <v>0.1496184924765993</v>
      </c>
    </row>
    <row r="25" spans="1:11" ht="32.25" customHeight="1">
      <c r="A25" s="35">
        <v>16</v>
      </c>
      <c r="B25" s="36" t="s">
        <v>48</v>
      </c>
      <c r="C25" s="58">
        <v>2238420.7502164</v>
      </c>
      <c r="D25" s="59">
        <v>1050512.6840380016</v>
      </c>
      <c r="E25" s="40">
        <f t="shared" si="4"/>
        <v>0.4693097506071828</v>
      </c>
      <c r="F25" s="80">
        <v>342249.8909550599</v>
      </c>
      <c r="G25" s="40">
        <f t="shared" si="5"/>
        <v>0.1528979263268413</v>
      </c>
      <c r="H25" s="81">
        <v>0</v>
      </c>
      <c r="I25" s="40">
        <f t="shared" si="6"/>
        <v>0</v>
      </c>
      <c r="J25" s="79">
        <v>316811.6357950799</v>
      </c>
      <c r="K25" s="40">
        <f t="shared" si="3"/>
        <v>0.1415335502784506</v>
      </c>
    </row>
    <row r="26" spans="1:11" ht="32.25" customHeight="1">
      <c r="A26" s="35">
        <v>17</v>
      </c>
      <c r="B26" s="36" t="s">
        <v>34</v>
      </c>
      <c r="C26" s="58">
        <v>498728.5397422</v>
      </c>
      <c r="D26" s="59">
        <v>377647.70164750004</v>
      </c>
      <c r="E26" s="40">
        <f t="shared" si="4"/>
        <v>0.7572209559988519</v>
      </c>
      <c r="F26" s="80">
        <v>184909.64128450002</v>
      </c>
      <c r="G26" s="40">
        <f t="shared" si="5"/>
        <v>0.37076210112235103</v>
      </c>
      <c r="H26" s="81">
        <v>0</v>
      </c>
      <c r="I26" s="40">
        <f t="shared" si="6"/>
        <v>0</v>
      </c>
      <c r="J26" s="79">
        <v>79613.34</v>
      </c>
      <c r="K26" s="40">
        <f t="shared" si="3"/>
        <v>0.15963261304667523</v>
      </c>
    </row>
    <row r="27" spans="1:11" ht="32.25" customHeight="1">
      <c r="A27" s="35">
        <v>18</v>
      </c>
      <c r="B27" s="36" t="s">
        <v>35</v>
      </c>
      <c r="C27" s="58">
        <v>405076.59901</v>
      </c>
      <c r="D27" s="59">
        <v>202987.25293000002</v>
      </c>
      <c r="E27" s="40">
        <f t="shared" si="4"/>
        <v>0.5011083173555255</v>
      </c>
      <c r="F27" s="80">
        <v>42008.69556999999</v>
      </c>
      <c r="G27" s="40">
        <f t="shared" si="5"/>
        <v>0.10370556006609243</v>
      </c>
      <c r="H27" s="81">
        <v>0</v>
      </c>
      <c r="I27" s="40">
        <f t="shared" si="6"/>
        <v>0</v>
      </c>
      <c r="J27" s="79">
        <v>159945.26262000002</v>
      </c>
      <c r="K27" s="40">
        <f t="shared" si="3"/>
        <v>0.39485189470560234</v>
      </c>
    </row>
    <row r="28" spans="1:11" ht="32.25" customHeight="1">
      <c r="A28" s="35">
        <v>19</v>
      </c>
      <c r="B28" s="36" t="s">
        <v>36</v>
      </c>
      <c r="C28" s="58">
        <v>133603.356966975</v>
      </c>
      <c r="D28" s="59">
        <v>59203.99600000001</v>
      </c>
      <c r="E28" s="40">
        <f t="shared" si="4"/>
        <v>0.4431325480439422</v>
      </c>
      <c r="F28" s="80">
        <v>34994.520000000004</v>
      </c>
      <c r="G28" s="40">
        <f t="shared" si="5"/>
        <v>0.26192844846443636</v>
      </c>
      <c r="H28" s="81">
        <v>0</v>
      </c>
      <c r="I28" s="40">
        <f t="shared" si="6"/>
        <v>0</v>
      </c>
      <c r="J28" s="79">
        <v>13247</v>
      </c>
      <c r="K28" s="40">
        <f t="shared" si="3"/>
        <v>0.09915170023216172</v>
      </c>
    </row>
    <row r="29" spans="1:11" ht="32.25" customHeight="1">
      <c r="A29" s="35">
        <v>20</v>
      </c>
      <c r="B29" s="36" t="s">
        <v>37</v>
      </c>
      <c r="C29" s="58">
        <v>502507.0357719</v>
      </c>
      <c r="D29" s="59">
        <v>233760.93811400002</v>
      </c>
      <c r="E29" s="40">
        <f t="shared" si="4"/>
        <v>0.46518938337832494</v>
      </c>
      <c r="F29" s="80">
        <v>122693.9059703</v>
      </c>
      <c r="G29" s="40">
        <f t="shared" si="5"/>
        <v>0.24416355839044154</v>
      </c>
      <c r="H29" s="81">
        <v>79.8357999</v>
      </c>
      <c r="I29" s="40">
        <f t="shared" si="6"/>
        <v>0.000158874989237443</v>
      </c>
      <c r="J29" s="79">
        <v>46295.53489079999</v>
      </c>
      <c r="K29" s="40">
        <f t="shared" si="3"/>
        <v>0.09212912774382455</v>
      </c>
    </row>
    <row r="30" spans="1:11" ht="32.25" customHeight="1">
      <c r="A30" s="35">
        <v>21</v>
      </c>
      <c r="B30" s="36" t="s">
        <v>44</v>
      </c>
      <c r="C30" s="58">
        <v>1466414.9175471002</v>
      </c>
      <c r="D30" s="59">
        <v>992614.8902918999</v>
      </c>
      <c r="E30" s="40">
        <f>SUM(D30/C30)</f>
        <v>0.6768990675246713</v>
      </c>
      <c r="F30" s="80">
        <v>454374.0643165</v>
      </c>
      <c r="G30" s="40">
        <f t="shared" si="5"/>
        <v>0.309853683892237</v>
      </c>
      <c r="H30" s="81">
        <v>6184.860210999999</v>
      </c>
      <c r="I30" s="40">
        <f>SUM(H30/C30)</f>
        <v>0.004217674095504655</v>
      </c>
      <c r="J30" s="79">
        <v>191647.0541203</v>
      </c>
      <c r="K30" s="40">
        <f t="shared" si="3"/>
        <v>0.13069087870496546</v>
      </c>
    </row>
    <row r="31" spans="1:11" ht="32.25" customHeight="1">
      <c r="A31" s="35">
        <v>22</v>
      </c>
      <c r="B31" s="36" t="s">
        <v>29</v>
      </c>
      <c r="C31" s="58">
        <v>35855.1805375</v>
      </c>
      <c r="D31" s="59">
        <v>24007.57352</v>
      </c>
      <c r="E31" s="40">
        <f>SUM(D31/C31)</f>
        <v>0.6695705658179885</v>
      </c>
      <c r="F31" s="80">
        <v>135.96352</v>
      </c>
      <c r="G31" s="40">
        <f t="shared" si="5"/>
        <v>0.003792018836937644</v>
      </c>
      <c r="H31" s="81">
        <v>0</v>
      </c>
      <c r="I31" s="40">
        <v>0</v>
      </c>
      <c r="J31" s="79">
        <v>245</v>
      </c>
      <c r="K31" s="40">
        <f t="shared" si="3"/>
        <v>0.006833043268148124</v>
      </c>
    </row>
    <row r="32" spans="1:11" ht="32.25" customHeight="1">
      <c r="A32" s="35">
        <v>23</v>
      </c>
      <c r="B32" s="36" t="s">
        <v>50</v>
      </c>
      <c r="C32" s="58">
        <v>204461.7504187003</v>
      </c>
      <c r="D32" s="59">
        <v>76354.4645311</v>
      </c>
      <c r="E32" s="40">
        <v>0</v>
      </c>
      <c r="F32" s="80">
        <v>14997.781482500004</v>
      </c>
      <c r="G32" s="39">
        <v>0</v>
      </c>
      <c r="H32" s="81">
        <v>0</v>
      </c>
      <c r="I32" s="40">
        <v>0</v>
      </c>
      <c r="J32" s="79">
        <v>8965.8691689</v>
      </c>
      <c r="K32" s="40">
        <v>0</v>
      </c>
    </row>
    <row r="33" spans="1:11" ht="32.25" customHeight="1">
      <c r="A33" s="35">
        <v>24</v>
      </c>
      <c r="B33" s="36" t="s">
        <v>41</v>
      </c>
      <c r="C33" s="58">
        <v>279723.4250418556</v>
      </c>
      <c r="D33" s="59">
        <v>148127.22486859327</v>
      </c>
      <c r="E33" s="40">
        <f>SUM(D33/C33)</f>
        <v>0.5295488743798582</v>
      </c>
      <c r="F33" s="80">
        <v>42382.67971072722</v>
      </c>
      <c r="G33" s="40">
        <f t="shared" si="5"/>
        <v>0.1515163762362248</v>
      </c>
      <c r="H33" s="81">
        <v>0</v>
      </c>
      <c r="I33" s="40">
        <v>0</v>
      </c>
      <c r="J33" s="79">
        <v>85971.46796286605</v>
      </c>
      <c r="K33" s="40">
        <f t="shared" si="3"/>
        <v>0.30734454202397227</v>
      </c>
    </row>
    <row r="34" spans="1:11" ht="32.25" customHeight="1">
      <c r="A34" s="35">
        <v>25</v>
      </c>
      <c r="B34" s="36" t="s">
        <v>40</v>
      </c>
      <c r="C34" s="58">
        <v>479928.0441492009</v>
      </c>
      <c r="D34" s="59">
        <v>313663.61587800033</v>
      </c>
      <c r="E34" s="40">
        <f>SUM(D34/C34)</f>
        <v>0.6535638408754626</v>
      </c>
      <c r="F34" s="80">
        <v>188663.1007554003</v>
      </c>
      <c r="G34" s="40">
        <f t="shared" si="5"/>
        <v>0.3931070564752169</v>
      </c>
      <c r="H34" s="81">
        <v>0</v>
      </c>
      <c r="I34" s="40">
        <f>SUM(H34/C34)</f>
        <v>0</v>
      </c>
      <c r="J34" s="79">
        <v>45484.07368349999</v>
      </c>
      <c r="K34" s="40">
        <f t="shared" si="3"/>
        <v>0.09477269402777351</v>
      </c>
    </row>
    <row r="35" spans="1:11" ht="32.25" customHeight="1" thickBot="1">
      <c r="A35" s="35">
        <v>26</v>
      </c>
      <c r="B35" s="36" t="s">
        <v>43</v>
      </c>
      <c r="C35" s="58">
        <v>56106.2303495</v>
      </c>
      <c r="D35" s="59">
        <v>47536.8518435</v>
      </c>
      <c r="E35" s="40">
        <f>SUM(D35/C35)</f>
        <v>0.8472651173921477</v>
      </c>
      <c r="F35" s="80">
        <v>22183.5391458</v>
      </c>
      <c r="G35" s="40">
        <f t="shared" si="5"/>
        <v>0.395384594680717</v>
      </c>
      <c r="H35" s="81">
        <v>0</v>
      </c>
      <c r="I35" s="40">
        <v>0</v>
      </c>
      <c r="J35" s="79">
        <v>254.0777295</v>
      </c>
      <c r="K35" s="40">
        <f t="shared" si="3"/>
        <v>0.004528511858973328</v>
      </c>
    </row>
    <row r="36" spans="1:11" ht="32.25" customHeight="1" thickBot="1">
      <c r="A36" s="51">
        <v>27</v>
      </c>
      <c r="B36" s="17" t="s">
        <v>42</v>
      </c>
      <c r="C36" s="63">
        <v>40624.846390000006</v>
      </c>
      <c r="D36" s="60">
        <v>34116.93388999999</v>
      </c>
      <c r="E36" s="40">
        <f>SUM(D36/C36)</f>
        <v>0.8398046250434078</v>
      </c>
      <c r="F36" s="80">
        <v>3275.0392099999985</v>
      </c>
      <c r="G36" s="10">
        <f t="shared" si="5"/>
        <v>0.08061665460982924</v>
      </c>
      <c r="H36" s="82">
        <v>0</v>
      </c>
      <c r="I36" s="41">
        <v>0</v>
      </c>
      <c r="J36" s="86">
        <v>10905.64552</v>
      </c>
      <c r="K36" s="41">
        <f t="shared" si="3"/>
        <v>0.26844767399993114</v>
      </c>
    </row>
    <row r="37" spans="1:11" ht="32.25" customHeight="1" thickBot="1">
      <c r="A37" s="110"/>
      <c r="B37" s="106" t="s">
        <v>1</v>
      </c>
      <c r="C37" s="61">
        <v>12592013.669225235</v>
      </c>
      <c r="D37" s="62">
        <v>7442357.132348254</v>
      </c>
      <c r="E37" s="10">
        <f t="shared" si="4"/>
        <v>0.5910378854287068</v>
      </c>
      <c r="F37" s="61">
        <v>2836703.792420612</v>
      </c>
      <c r="G37" s="10">
        <f t="shared" si="5"/>
        <v>0.2252780108834769</v>
      </c>
      <c r="H37" s="83">
        <v>6264.696010899999</v>
      </c>
      <c r="I37" s="10">
        <f>SUM(H37/C37)</f>
        <v>0.0004975134379190565</v>
      </c>
      <c r="J37" s="61">
        <v>1894337.2801265318</v>
      </c>
      <c r="K37" s="10">
        <f t="shared" si="3"/>
        <v>0.15043958257099693</v>
      </c>
    </row>
    <row r="38" spans="1:11" ht="32.25" customHeight="1" thickBot="1">
      <c r="A38" s="51"/>
      <c r="B38" s="132" t="s">
        <v>2</v>
      </c>
      <c r="C38" s="133"/>
      <c r="D38" s="133"/>
      <c r="E38" s="133"/>
      <c r="F38" s="133"/>
      <c r="G38" s="133"/>
      <c r="H38" s="133"/>
      <c r="I38" s="133"/>
      <c r="J38" s="133"/>
      <c r="K38" s="134"/>
    </row>
    <row r="39" spans="1:11" ht="32.25" customHeight="1" thickBot="1">
      <c r="A39" s="35">
        <v>28</v>
      </c>
      <c r="B39" s="105" t="s">
        <v>38</v>
      </c>
      <c r="C39" s="103">
        <v>907780</v>
      </c>
      <c r="D39" s="57">
        <v>830955.4636338999</v>
      </c>
      <c r="E39" s="39">
        <f>SUM(D39/C39)</f>
        <v>0.915370974943158</v>
      </c>
      <c r="F39" s="79">
        <v>721637.0000000002</v>
      </c>
      <c r="G39" s="39">
        <f>SUM(F39/C39)</f>
        <v>0.7949470135936022</v>
      </c>
      <c r="H39" s="104">
        <v>0</v>
      </c>
      <c r="I39" s="39">
        <f>SUM(H39/C39)</f>
        <v>0</v>
      </c>
      <c r="J39" s="79">
        <v>74836.08641050001</v>
      </c>
      <c r="K39" s="39">
        <f>SUM(J39/C39)</f>
        <v>0.08243857147161207</v>
      </c>
    </row>
    <row r="40" spans="1:11" s="5" customFormat="1" ht="32.25" customHeight="1" thickBot="1">
      <c r="A40" s="110"/>
      <c r="B40" s="106" t="s">
        <v>1</v>
      </c>
      <c r="C40" s="64">
        <v>907780</v>
      </c>
      <c r="D40" s="59">
        <v>830955.4636338999</v>
      </c>
      <c r="E40" s="10">
        <f>SUM(D40/C40)</f>
        <v>0.915370974943158</v>
      </c>
      <c r="F40" s="83">
        <v>721637.0000000002</v>
      </c>
      <c r="G40" s="10">
        <f>SUM(F40/C40)</f>
        <v>0.7949470135936022</v>
      </c>
      <c r="H40" s="87">
        <v>0</v>
      </c>
      <c r="I40" s="10">
        <f>SUM(H40/C40)</f>
        <v>0</v>
      </c>
      <c r="J40" s="83">
        <v>74836.08641050001</v>
      </c>
      <c r="K40" s="10">
        <f t="shared" si="3"/>
        <v>0.08243857147161207</v>
      </c>
    </row>
    <row r="41" spans="1:11" ht="32.25" customHeight="1" thickBot="1">
      <c r="A41" s="51"/>
      <c r="B41" s="132" t="s">
        <v>3</v>
      </c>
      <c r="C41" s="133"/>
      <c r="D41" s="133"/>
      <c r="E41" s="133"/>
      <c r="F41" s="133"/>
      <c r="G41" s="133"/>
      <c r="H41" s="133"/>
      <c r="I41" s="133"/>
      <c r="J41" s="133"/>
      <c r="K41" s="134"/>
    </row>
    <row r="42" spans="1:11" s="5" customFormat="1" ht="32.25" customHeight="1" thickBot="1">
      <c r="A42" s="15"/>
      <c r="B42" s="106" t="s">
        <v>4</v>
      </c>
      <c r="C42" s="61">
        <f>C20+C37</f>
        <v>30587448.307649177</v>
      </c>
      <c r="D42" s="61">
        <f>D20+D37</f>
        <v>16160179.615005294</v>
      </c>
      <c r="E42" s="10">
        <f aca="true" t="shared" si="7" ref="E42:E47">SUM(D42/C42)</f>
        <v>0.5283271573511422</v>
      </c>
      <c r="F42" s="83">
        <f>F20+F37</f>
        <v>7041158.147389023</v>
      </c>
      <c r="G42" s="10">
        <f aca="true" t="shared" si="8" ref="G42:G47">SUM(F42/C42)</f>
        <v>0.23019763128224724</v>
      </c>
      <c r="H42" s="83">
        <f>H20+H37</f>
        <v>74935.6004945465</v>
      </c>
      <c r="I42" s="10">
        <f aca="true" t="shared" si="9" ref="I42:I47">SUM(H42/C42)</f>
        <v>0.0024498807399964424</v>
      </c>
      <c r="J42" s="83">
        <f>J20+J37</f>
        <v>3503826.445656687</v>
      </c>
      <c r="K42" s="10">
        <f t="shared" si="3"/>
        <v>0.1145511194793083</v>
      </c>
    </row>
    <row r="43" spans="1:11" s="5" customFormat="1" ht="32.25" customHeight="1" thickBot="1">
      <c r="A43" s="35"/>
      <c r="B43" s="106" t="s">
        <v>2</v>
      </c>
      <c r="C43" s="64">
        <v>907780</v>
      </c>
      <c r="D43" s="62">
        <v>830955.4636338999</v>
      </c>
      <c r="E43" s="10">
        <f t="shared" si="7"/>
        <v>0.915370974943158</v>
      </c>
      <c r="F43" s="87">
        <v>721637.0000000002</v>
      </c>
      <c r="G43" s="10">
        <f t="shared" si="8"/>
        <v>0.7949470135936022</v>
      </c>
      <c r="H43" s="87">
        <v>0</v>
      </c>
      <c r="I43" s="10">
        <f t="shared" si="9"/>
        <v>0</v>
      </c>
      <c r="J43" s="87">
        <v>74836</v>
      </c>
      <c r="K43" s="10">
        <f t="shared" si="3"/>
        <v>0.0824384762827998</v>
      </c>
    </row>
    <row r="44" spans="1:11" s="5" customFormat="1" ht="32.25" customHeight="1" thickBot="1">
      <c r="A44" s="112"/>
      <c r="B44" s="106" t="s">
        <v>1</v>
      </c>
      <c r="C44" s="61">
        <f>SUM(C42:C43)</f>
        <v>31495228.307649177</v>
      </c>
      <c r="D44" s="61">
        <f>SUM(D42:D43)</f>
        <v>16991135.078639194</v>
      </c>
      <c r="E44" s="10">
        <f t="shared" si="7"/>
        <v>0.5394828357066583</v>
      </c>
      <c r="F44" s="83">
        <f>SUM(F42:F43)</f>
        <v>7762795.147389023</v>
      </c>
      <c r="G44" s="10">
        <f t="shared" si="8"/>
        <v>0.24647527782815562</v>
      </c>
      <c r="H44" s="83">
        <f>SUM(H42:H43)</f>
        <v>74935.6004945465</v>
      </c>
      <c r="I44" s="10">
        <f t="shared" si="9"/>
        <v>0.0023792683692452246</v>
      </c>
      <c r="J44" s="83">
        <f>SUM(J42:J43)</f>
        <v>3578662.445656687</v>
      </c>
      <c r="K44" s="10">
        <f t="shared" si="3"/>
        <v>0.1136255438665147</v>
      </c>
    </row>
    <row r="45" spans="1:11" ht="32.25" customHeight="1" thickBot="1">
      <c r="A45" s="113">
        <v>29</v>
      </c>
      <c r="B45" s="107" t="s">
        <v>49</v>
      </c>
      <c r="C45" s="65">
        <v>1173678.5482382001</v>
      </c>
      <c r="D45" s="88">
        <v>1049484.0856232</v>
      </c>
      <c r="E45" s="41">
        <f t="shared" si="7"/>
        <v>0.8941835796509807</v>
      </c>
      <c r="F45" s="80">
        <v>906941.7600965</v>
      </c>
      <c r="G45" s="41">
        <f t="shared" si="8"/>
        <v>0.7727343755731954</v>
      </c>
      <c r="H45" s="89">
        <v>0</v>
      </c>
      <c r="I45" s="41">
        <f t="shared" si="9"/>
        <v>0</v>
      </c>
      <c r="J45" s="82">
        <v>6838.45</v>
      </c>
      <c r="K45" s="41">
        <f t="shared" si="3"/>
        <v>0.0058265101720272085</v>
      </c>
    </row>
    <row r="46" spans="1:11" ht="32.25" customHeight="1" thickBot="1">
      <c r="A46" s="108"/>
      <c r="B46" s="106" t="s">
        <v>15</v>
      </c>
      <c r="C46" s="61">
        <v>1173678.5482382001</v>
      </c>
      <c r="D46" s="62">
        <v>1049484.0856232</v>
      </c>
      <c r="E46" s="10">
        <f t="shared" si="7"/>
        <v>0.8941835796509807</v>
      </c>
      <c r="F46" s="83">
        <v>906941.7600965</v>
      </c>
      <c r="G46" s="10">
        <f t="shared" si="8"/>
        <v>0.7727343755731954</v>
      </c>
      <c r="H46" s="83">
        <v>0</v>
      </c>
      <c r="I46" s="10">
        <f t="shared" si="9"/>
        <v>0</v>
      </c>
      <c r="J46" s="83">
        <v>6838.45</v>
      </c>
      <c r="K46" s="10">
        <f t="shared" si="3"/>
        <v>0.0058265101720272085</v>
      </c>
    </row>
    <row r="47" spans="1:11" ht="32.25" customHeight="1" thickBot="1">
      <c r="A47" s="108"/>
      <c r="B47" s="106" t="s">
        <v>16</v>
      </c>
      <c r="C47" s="61">
        <f>C44+C46</f>
        <v>32668906.855887376</v>
      </c>
      <c r="D47" s="61">
        <f>D44+D46</f>
        <v>18040619.164262395</v>
      </c>
      <c r="E47" s="10">
        <f t="shared" si="7"/>
        <v>0.5522259818439941</v>
      </c>
      <c r="F47" s="83">
        <f>F44+F46</f>
        <v>8669736.907485522</v>
      </c>
      <c r="G47" s="10">
        <f t="shared" si="8"/>
        <v>0.26538191025890173</v>
      </c>
      <c r="H47" s="83">
        <v>74936</v>
      </c>
      <c r="I47" s="10">
        <f t="shared" si="9"/>
        <v>0.0022938018811148415</v>
      </c>
      <c r="J47" s="83">
        <f>J44+J46</f>
        <v>3585500.895656687</v>
      </c>
      <c r="K47" s="10">
        <f t="shared" si="3"/>
        <v>0.10975270496418621</v>
      </c>
    </row>
    <row r="48" spans="1:11" ht="14.25" customHeight="1">
      <c r="A48" s="28"/>
      <c r="B48" s="29"/>
      <c r="C48" s="66"/>
      <c r="D48" s="66"/>
      <c r="E48" s="30"/>
      <c r="F48" s="66"/>
      <c r="G48" s="30"/>
      <c r="H48" s="66"/>
      <c r="I48" s="30"/>
      <c r="J48" s="66"/>
      <c r="K48" s="30"/>
    </row>
    <row r="49" spans="1:11" ht="18.75" customHeight="1">
      <c r="A49" s="11"/>
      <c r="B49" s="12"/>
      <c r="C49" s="67"/>
      <c r="D49" s="67"/>
      <c r="E49" s="27"/>
      <c r="F49" s="27"/>
      <c r="G49" s="27"/>
      <c r="H49" s="27"/>
      <c r="I49" s="27"/>
      <c r="J49" s="90" t="s">
        <v>39</v>
      </c>
      <c r="K49" s="27"/>
    </row>
    <row r="54" ht="12.75">
      <c r="F54" s="54">
        <v>8090271</v>
      </c>
    </row>
  </sheetData>
  <sheetProtection/>
  <mergeCells count="19">
    <mergeCell ref="B21:K21"/>
    <mergeCell ref="B38:K38"/>
    <mergeCell ref="B41:K41"/>
    <mergeCell ref="G5:G6"/>
    <mergeCell ref="H5:H6"/>
    <mergeCell ref="I5:I6"/>
    <mergeCell ref="J5:J6"/>
    <mergeCell ref="K5:K6"/>
    <mergeCell ref="B7:K7"/>
    <mergeCell ref="D1:G1"/>
    <mergeCell ref="I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85" right="0.24" top="0.69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85" zoomScaleSheetLayoutView="85" zoomScalePageLayoutView="0" workbookViewId="0" topLeftCell="A1">
      <pane xSplit="3" ySplit="6" topLeftCell="D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0" sqref="L40"/>
    </sheetView>
  </sheetViews>
  <sheetFormatPr defaultColWidth="9.140625" defaultRowHeight="12.75"/>
  <cols>
    <col min="1" max="1" width="8.8515625" style="38" customWidth="1"/>
    <col min="2" max="2" width="7.8515625" style="38" customWidth="1"/>
    <col min="3" max="3" width="36.140625" style="38" customWidth="1"/>
    <col min="4" max="4" width="15.28125" style="54" customWidth="1"/>
    <col min="5" max="5" width="19.8515625" style="54" customWidth="1"/>
    <col min="6" max="6" width="15.421875" style="54" customWidth="1"/>
    <col min="7" max="7" width="14.421875" style="54" bestFit="1" customWidth="1"/>
    <col min="8" max="8" width="15.28125" style="54" customWidth="1"/>
    <col min="9" max="9" width="13.8515625" style="54" customWidth="1"/>
    <col min="10" max="10" width="14.8515625" style="54" customWidth="1"/>
    <col min="11" max="11" width="22.140625" style="0" customWidth="1"/>
    <col min="12" max="12" width="18.421875" style="0" customWidth="1"/>
  </cols>
  <sheetData>
    <row r="1" spans="2:10" ht="21" thickBot="1">
      <c r="B1" s="154" t="s">
        <v>56</v>
      </c>
      <c r="C1" s="154"/>
      <c r="D1" s="154"/>
      <c r="E1" s="154"/>
      <c r="F1" s="154"/>
      <c r="G1" s="154"/>
      <c r="H1" s="154"/>
      <c r="I1" s="154"/>
      <c r="J1" s="154"/>
    </row>
    <row r="2" spans="2:10" ht="18" thickBot="1">
      <c r="B2" s="155" t="s">
        <v>54</v>
      </c>
      <c r="C2" s="156"/>
      <c r="D2" s="156"/>
      <c r="E2" s="156"/>
      <c r="F2" s="156"/>
      <c r="G2" s="156"/>
      <c r="H2" s="156"/>
      <c r="I2" s="157"/>
      <c r="J2" s="158"/>
    </row>
    <row r="3" spans="2:10" ht="18" customHeight="1" thickBot="1">
      <c r="B3" s="159" t="s">
        <v>7</v>
      </c>
      <c r="C3" s="160"/>
      <c r="D3" s="160"/>
      <c r="E3" s="160"/>
      <c r="F3" s="160"/>
      <c r="G3" s="160"/>
      <c r="H3" s="160"/>
      <c r="I3" s="160"/>
      <c r="J3" s="161"/>
    </row>
    <row r="4" spans="2:10" ht="43.5" customHeight="1">
      <c r="B4" s="162" t="s">
        <v>5</v>
      </c>
      <c r="C4" s="164" t="s">
        <v>0</v>
      </c>
      <c r="D4" s="166" t="s">
        <v>53</v>
      </c>
      <c r="E4" s="168" t="s">
        <v>17</v>
      </c>
      <c r="F4" s="170" t="s">
        <v>19</v>
      </c>
      <c r="G4" s="168" t="s">
        <v>18</v>
      </c>
      <c r="H4" s="170" t="s">
        <v>19</v>
      </c>
      <c r="I4" s="142" t="s">
        <v>20</v>
      </c>
      <c r="J4" s="142" t="s">
        <v>19</v>
      </c>
    </row>
    <row r="5" spans="2:10" ht="18" customHeight="1" thickBot="1">
      <c r="B5" s="163"/>
      <c r="C5" s="165"/>
      <c r="D5" s="167"/>
      <c r="E5" s="169"/>
      <c r="F5" s="171"/>
      <c r="G5" s="169"/>
      <c r="H5" s="171"/>
      <c r="I5" s="143"/>
      <c r="J5" s="143"/>
    </row>
    <row r="6" spans="2:10" ht="24" customHeight="1" thickBot="1">
      <c r="B6" s="18"/>
      <c r="C6" s="145" t="s">
        <v>10</v>
      </c>
      <c r="D6" s="146"/>
      <c r="E6" s="146"/>
      <c r="F6" s="146"/>
      <c r="G6" s="146"/>
      <c r="H6" s="146"/>
      <c r="I6" s="146"/>
      <c r="J6" s="147"/>
    </row>
    <row r="7" spans="2:10" ht="24" customHeight="1">
      <c r="B7" s="100">
        <v>1</v>
      </c>
      <c r="C7" s="8" t="s">
        <v>21</v>
      </c>
      <c r="D7" s="56">
        <v>4524673.8623651</v>
      </c>
      <c r="E7" s="57">
        <v>1044098.9271554989</v>
      </c>
      <c r="F7" s="43">
        <f aca="true" t="shared" si="0" ref="F7:F19">SUM(E7/D7)</f>
        <v>0.23075672610130096</v>
      </c>
      <c r="G7" s="91">
        <v>503192.64092887996</v>
      </c>
      <c r="H7" s="43">
        <f aca="true" t="shared" si="1" ref="H7:H19">SUM(G7/D7)</f>
        <v>0.1112108090517391</v>
      </c>
      <c r="I7" s="57">
        <v>730168.51489</v>
      </c>
      <c r="J7" s="47">
        <f aca="true" t="shared" si="2" ref="J7:J19">SUM(I7/D7)</f>
        <v>0.16137483873994232</v>
      </c>
    </row>
    <row r="8" spans="2:10" ht="24" customHeight="1">
      <c r="B8" s="37">
        <v>2</v>
      </c>
      <c r="C8" s="9" t="s">
        <v>31</v>
      </c>
      <c r="D8" s="58">
        <v>1379872.29374</v>
      </c>
      <c r="E8" s="57">
        <v>687511.10727</v>
      </c>
      <c r="F8" s="44">
        <f t="shared" si="0"/>
        <v>0.49824256229290087</v>
      </c>
      <c r="G8" s="92">
        <v>182744.11465</v>
      </c>
      <c r="H8" s="44">
        <f t="shared" si="1"/>
        <v>0.13243552717091747</v>
      </c>
      <c r="I8" s="57">
        <v>480260.73868</v>
      </c>
      <c r="J8" s="48">
        <f t="shared" si="2"/>
        <v>0.34804723658759995</v>
      </c>
    </row>
    <row r="9" spans="2:10" ht="24" customHeight="1">
      <c r="B9" s="100">
        <v>3</v>
      </c>
      <c r="C9" s="9" t="s">
        <v>8</v>
      </c>
      <c r="D9" s="58">
        <v>385983.8963963</v>
      </c>
      <c r="E9" s="59">
        <v>46258.489558099995</v>
      </c>
      <c r="F9" s="44">
        <f t="shared" si="0"/>
        <v>0.1198456463857372</v>
      </c>
      <c r="G9" s="92">
        <v>45286.9191009</v>
      </c>
      <c r="H9" s="44">
        <f t="shared" si="1"/>
        <v>0.11732851946342007</v>
      </c>
      <c r="I9" s="57">
        <v>0</v>
      </c>
      <c r="J9" s="48">
        <f t="shared" si="2"/>
        <v>0</v>
      </c>
    </row>
    <row r="10" spans="2:10" s="38" customFormat="1" ht="24" customHeight="1">
      <c r="B10" s="37">
        <v>4</v>
      </c>
      <c r="C10" s="9" t="s">
        <v>22</v>
      </c>
      <c r="D10" s="58">
        <v>638518</v>
      </c>
      <c r="E10" s="59">
        <v>61853.12678818935</v>
      </c>
      <c r="F10" s="44">
        <f t="shared" si="0"/>
        <v>0.09686982479458582</v>
      </c>
      <c r="G10" s="92">
        <v>73430.3130583</v>
      </c>
      <c r="H10" s="44">
        <f t="shared" si="1"/>
        <v>0.11500116372334061</v>
      </c>
      <c r="I10" s="57">
        <v>45226.064860828985</v>
      </c>
      <c r="J10" s="48">
        <f t="shared" si="2"/>
        <v>0.07082974146512547</v>
      </c>
    </row>
    <row r="11" spans="2:10" ht="24" customHeight="1">
      <c r="B11" s="100">
        <v>5</v>
      </c>
      <c r="C11" s="9" t="s">
        <v>32</v>
      </c>
      <c r="D11" s="58">
        <v>689692.1278000431</v>
      </c>
      <c r="E11" s="59">
        <v>161048.67224498797</v>
      </c>
      <c r="F11" s="44">
        <f t="shared" si="0"/>
        <v>0.23350806215331998</v>
      </c>
      <c r="G11" s="92">
        <v>86098.337219187</v>
      </c>
      <c r="H11" s="44">
        <f t="shared" si="1"/>
        <v>0.1248358995974343</v>
      </c>
      <c r="I11" s="57">
        <v>149892.29958035698</v>
      </c>
      <c r="J11" s="48">
        <f t="shared" si="2"/>
        <v>0.21733218857880607</v>
      </c>
    </row>
    <row r="12" spans="2:10" ht="24" customHeight="1">
      <c r="B12" s="37">
        <v>6</v>
      </c>
      <c r="C12" s="9" t="s">
        <v>33</v>
      </c>
      <c r="D12" s="58">
        <v>79746.5833355</v>
      </c>
      <c r="E12" s="59">
        <v>11819.569519799998</v>
      </c>
      <c r="F12" s="44">
        <f t="shared" si="0"/>
        <v>0.14821411809047869</v>
      </c>
      <c r="G12" s="92">
        <v>7444.233616</v>
      </c>
      <c r="H12" s="44">
        <f t="shared" si="1"/>
        <v>0.09334862140339652</v>
      </c>
      <c r="I12" s="57">
        <v>1325.2295198</v>
      </c>
      <c r="J12" s="48">
        <f t="shared" si="2"/>
        <v>0.01661801000582881</v>
      </c>
    </row>
    <row r="13" spans="2:10" ht="24" customHeight="1">
      <c r="B13" s="100">
        <v>7</v>
      </c>
      <c r="C13" s="9" t="s">
        <v>23</v>
      </c>
      <c r="D13" s="58">
        <v>1069582.1199075</v>
      </c>
      <c r="E13" s="59">
        <v>345448.5079257999</v>
      </c>
      <c r="F13" s="44">
        <f t="shared" si="0"/>
        <v>0.32297520825766524</v>
      </c>
      <c r="G13" s="92">
        <v>334828.9883965</v>
      </c>
      <c r="H13" s="44">
        <f t="shared" si="1"/>
        <v>0.3130465460898475</v>
      </c>
      <c r="I13" s="57">
        <v>308836.6787111999</v>
      </c>
      <c r="J13" s="48">
        <f t="shared" si="2"/>
        <v>0.2887451771706027</v>
      </c>
    </row>
    <row r="14" spans="2:10" ht="24" customHeight="1">
      <c r="B14" s="37">
        <v>8</v>
      </c>
      <c r="C14" s="9" t="s">
        <v>24</v>
      </c>
      <c r="D14" s="58">
        <v>434403.33478960005</v>
      </c>
      <c r="E14" s="59">
        <v>141284.63261590002</v>
      </c>
      <c r="F14" s="44">
        <f t="shared" si="0"/>
        <v>0.3252383701988157</v>
      </c>
      <c r="G14" s="92">
        <v>54458.2451412</v>
      </c>
      <c r="H14" s="44">
        <f t="shared" si="1"/>
        <v>0.12536332200943262</v>
      </c>
      <c r="I14" s="57">
        <v>57323.167651</v>
      </c>
      <c r="J14" s="48">
        <f t="shared" si="2"/>
        <v>0.13195839686351404</v>
      </c>
    </row>
    <row r="15" spans="2:10" ht="24" customHeight="1">
      <c r="B15" s="100">
        <v>9</v>
      </c>
      <c r="C15" s="9" t="s">
        <v>25</v>
      </c>
      <c r="D15" s="58">
        <v>704669.0187410001</v>
      </c>
      <c r="E15" s="59">
        <v>52394.856071199996</v>
      </c>
      <c r="F15" s="44">
        <f t="shared" si="0"/>
        <v>0.07435385220257233</v>
      </c>
      <c r="G15" s="92">
        <v>60452.1021978</v>
      </c>
      <c r="H15" s="44">
        <f t="shared" si="1"/>
        <v>0.08578793815259113</v>
      </c>
      <c r="I15" s="57">
        <v>29199.679505100004</v>
      </c>
      <c r="J15" s="48">
        <f t="shared" si="2"/>
        <v>0.04143743903665544</v>
      </c>
    </row>
    <row r="16" spans="2:10" ht="24" customHeight="1">
      <c r="B16" s="37">
        <v>10</v>
      </c>
      <c r="C16" s="9" t="s">
        <v>26</v>
      </c>
      <c r="D16" s="58">
        <v>264268.9544556</v>
      </c>
      <c r="E16" s="59">
        <v>17862.910000000003</v>
      </c>
      <c r="F16" s="44">
        <f t="shared" si="0"/>
        <v>0.06759367568089109</v>
      </c>
      <c r="G16" s="92">
        <v>27096.820000000007</v>
      </c>
      <c r="H16" s="44">
        <f t="shared" si="1"/>
        <v>0.10253501042458833</v>
      </c>
      <c r="I16" s="57">
        <v>14192.850000000002</v>
      </c>
      <c r="J16" s="48">
        <f t="shared" si="2"/>
        <v>0.05370608147762795</v>
      </c>
    </row>
    <row r="17" spans="2:10" ht="24" customHeight="1">
      <c r="B17" s="100">
        <v>11</v>
      </c>
      <c r="C17" s="9" t="s">
        <v>27</v>
      </c>
      <c r="D17" s="58">
        <v>6637786</v>
      </c>
      <c r="E17" s="59">
        <v>927632.0681706746</v>
      </c>
      <c r="F17" s="44">
        <f t="shared" si="0"/>
        <v>0.13975022216303368</v>
      </c>
      <c r="G17" s="92">
        <v>628712.8382765002</v>
      </c>
      <c r="H17" s="44">
        <f t="shared" si="1"/>
        <v>0.09471725034168023</v>
      </c>
      <c r="I17" s="57">
        <v>82206.84346997499</v>
      </c>
      <c r="J17" s="48">
        <f t="shared" si="2"/>
        <v>0.012384678184860885</v>
      </c>
    </row>
    <row r="18" spans="2:10" ht="24" customHeight="1" thickBot="1">
      <c r="B18" s="37">
        <v>12</v>
      </c>
      <c r="C18" s="8" t="s">
        <v>28</v>
      </c>
      <c r="D18" s="58">
        <v>1186238.4468933002</v>
      </c>
      <c r="E18" s="59">
        <v>616550.576705</v>
      </c>
      <c r="F18" s="44">
        <f t="shared" si="0"/>
        <v>0.5197526503374726</v>
      </c>
      <c r="G18" s="92">
        <v>110997.19027719999</v>
      </c>
      <c r="H18" s="44">
        <f t="shared" si="1"/>
        <v>0.09357072397029126</v>
      </c>
      <c r="I18" s="57">
        <v>184355.11544280002</v>
      </c>
      <c r="J18" s="48">
        <f t="shared" si="2"/>
        <v>0.1554115160620674</v>
      </c>
    </row>
    <row r="19" spans="2:10" ht="24" customHeight="1" thickBot="1">
      <c r="B19" s="18"/>
      <c r="C19" s="4" t="s">
        <v>1</v>
      </c>
      <c r="D19" s="61">
        <v>17995434.638423942</v>
      </c>
      <c r="E19" s="62">
        <v>4113763.444025151</v>
      </c>
      <c r="F19" s="21">
        <f t="shared" si="0"/>
        <v>0.22860039374883576</v>
      </c>
      <c r="G19" s="61">
        <v>1994600.7428624674</v>
      </c>
      <c r="H19" s="21">
        <f t="shared" si="1"/>
        <v>0.11083926467680785</v>
      </c>
      <c r="I19" s="62">
        <v>2082987.182311061</v>
      </c>
      <c r="J19" s="49">
        <f t="shared" si="2"/>
        <v>0.11575086815983074</v>
      </c>
    </row>
    <row r="20" spans="2:10" ht="24" customHeight="1" thickBot="1">
      <c r="B20" s="18"/>
      <c r="C20" s="148" t="s">
        <v>30</v>
      </c>
      <c r="D20" s="149"/>
      <c r="E20" s="149"/>
      <c r="F20" s="149"/>
      <c r="G20" s="149"/>
      <c r="H20" s="149"/>
      <c r="I20" s="149"/>
      <c r="J20" s="150"/>
    </row>
    <row r="21" spans="2:10" ht="24" customHeight="1">
      <c r="B21" s="22">
        <v>13</v>
      </c>
      <c r="C21" s="17" t="s">
        <v>45</v>
      </c>
      <c r="D21" s="63">
        <v>228656.65142888215</v>
      </c>
      <c r="E21" s="60">
        <v>34793.265586600006</v>
      </c>
      <c r="F21" s="45">
        <f>SUM(E21/D21)</f>
        <v>0.15216380266734367</v>
      </c>
      <c r="G21" s="93">
        <v>33256.3756981</v>
      </c>
      <c r="H21" s="45">
        <f>SUM(G21/D21)</f>
        <v>0.14544241547438014</v>
      </c>
      <c r="I21" s="94">
        <v>32982.83468110001</v>
      </c>
      <c r="J21" s="50">
        <f>SUM(I21/D21)</f>
        <v>0.14424611956393704</v>
      </c>
    </row>
    <row r="22" spans="2:10" ht="24" customHeight="1">
      <c r="B22" s="37">
        <v>14</v>
      </c>
      <c r="C22" s="3" t="s">
        <v>46</v>
      </c>
      <c r="D22" s="58">
        <v>97204.52</v>
      </c>
      <c r="E22" s="59">
        <v>4781.8936929</v>
      </c>
      <c r="F22" s="44">
        <f aca="true" t="shared" si="3" ref="F22:F30">SUM(E22/D22)</f>
        <v>0.049194149540576916</v>
      </c>
      <c r="G22" s="92">
        <v>11518.2718886</v>
      </c>
      <c r="H22" s="44">
        <f aca="true" t="shared" si="4" ref="H22:H30">SUM(G22/D22)</f>
        <v>0.11849522932266936</v>
      </c>
      <c r="I22" s="59">
        <v>235.07698440000001</v>
      </c>
      <c r="J22" s="48">
        <f aca="true" t="shared" si="5" ref="J22:J30">SUM(I22/D22)</f>
        <v>0.00241837503441198</v>
      </c>
    </row>
    <row r="23" spans="2:10" ht="24" customHeight="1">
      <c r="B23" s="37">
        <v>15</v>
      </c>
      <c r="C23" s="3" t="s">
        <v>47</v>
      </c>
      <c r="D23" s="58">
        <v>5924701.821655021</v>
      </c>
      <c r="E23" s="59">
        <v>164012.414061</v>
      </c>
      <c r="F23" s="44">
        <f t="shared" si="3"/>
        <v>0.027682813244968393</v>
      </c>
      <c r="G23" s="92">
        <v>188459.6554896</v>
      </c>
      <c r="H23" s="44">
        <f t="shared" si="4"/>
        <v>0.031809137600946</v>
      </c>
      <c r="I23" s="59">
        <v>113575.33645959999</v>
      </c>
      <c r="J23" s="48">
        <f t="shared" si="5"/>
        <v>0.019169797886617282</v>
      </c>
    </row>
    <row r="24" spans="2:10" ht="24" customHeight="1">
      <c r="B24" s="37">
        <v>16</v>
      </c>
      <c r="C24" s="3" t="s">
        <v>48</v>
      </c>
      <c r="D24" s="58">
        <v>2238420.7502164</v>
      </c>
      <c r="E24" s="59">
        <v>727199.401214556</v>
      </c>
      <c r="F24" s="44">
        <f t="shared" si="3"/>
        <v>0.3248716315483824</v>
      </c>
      <c r="G24" s="92">
        <v>693003.1407491559</v>
      </c>
      <c r="H24" s="44">
        <f t="shared" si="4"/>
        <v>0.3095946732454833</v>
      </c>
      <c r="I24" s="59">
        <v>22078.1151729</v>
      </c>
      <c r="J24" s="48">
        <f t="shared" si="5"/>
        <v>0.009863255230619889</v>
      </c>
    </row>
    <row r="25" spans="2:10" ht="24" customHeight="1">
      <c r="B25" s="37">
        <v>17</v>
      </c>
      <c r="C25" s="3" t="s">
        <v>34</v>
      </c>
      <c r="D25" s="58">
        <v>498728.5397422</v>
      </c>
      <c r="E25" s="59">
        <v>157729.49946550003</v>
      </c>
      <c r="F25" s="44">
        <f t="shared" si="3"/>
        <v>0.3162632311899229</v>
      </c>
      <c r="G25" s="92">
        <v>20185.1822122</v>
      </c>
      <c r="H25" s="44">
        <f t="shared" si="4"/>
        <v>0.04047328477057682</v>
      </c>
      <c r="I25" s="59">
        <v>41218.5574157</v>
      </c>
      <c r="J25" s="48">
        <f t="shared" si="5"/>
        <v>0.0826472802960233</v>
      </c>
    </row>
    <row r="26" spans="2:10" ht="24" customHeight="1">
      <c r="B26" s="37">
        <v>18</v>
      </c>
      <c r="C26" s="3" t="s">
        <v>35</v>
      </c>
      <c r="D26" s="58">
        <v>405076.59901</v>
      </c>
      <c r="E26" s="59">
        <v>19557.821109999997</v>
      </c>
      <c r="F26" s="44">
        <f t="shared" si="3"/>
        <v>0.04828178462493011</v>
      </c>
      <c r="G26" s="92">
        <v>3090.3417299999996</v>
      </c>
      <c r="H26" s="44">
        <f t="shared" si="4"/>
        <v>0.007629030503249854</v>
      </c>
      <c r="I26" s="59">
        <v>0</v>
      </c>
      <c r="J26" s="48">
        <f t="shared" si="5"/>
        <v>0</v>
      </c>
    </row>
    <row r="27" spans="2:10" ht="24" customHeight="1">
      <c r="B27" s="37">
        <v>19</v>
      </c>
      <c r="C27" s="3" t="s">
        <v>36</v>
      </c>
      <c r="D27" s="58">
        <v>133603.356966975</v>
      </c>
      <c r="E27" s="59">
        <v>52623.673621525006</v>
      </c>
      <c r="F27" s="44">
        <f t="shared" si="3"/>
        <v>0.39387987559723436</v>
      </c>
      <c r="G27" s="92">
        <v>2346.469029</v>
      </c>
      <c r="H27" s="44">
        <f t="shared" si="4"/>
        <v>0.017562949631422933</v>
      </c>
      <c r="I27" s="59">
        <v>35208.71390452501</v>
      </c>
      <c r="J27" s="48">
        <f t="shared" si="5"/>
        <v>0.2635316559690049</v>
      </c>
    </row>
    <row r="28" spans="2:10" ht="24" customHeight="1">
      <c r="B28" s="37">
        <v>20</v>
      </c>
      <c r="C28" s="3" t="s">
        <v>37</v>
      </c>
      <c r="D28" s="58">
        <v>502507.0357719</v>
      </c>
      <c r="E28" s="59">
        <v>132380.9028633</v>
      </c>
      <c r="F28" s="44">
        <f t="shared" si="3"/>
        <v>0.26344089423534134</v>
      </c>
      <c r="G28" s="92">
        <v>76068.886387967</v>
      </c>
      <c r="H28" s="44">
        <f t="shared" si="4"/>
        <v>0.15137874889874475</v>
      </c>
      <c r="I28" s="59">
        <v>54189.31</v>
      </c>
      <c r="J28" s="48">
        <f t="shared" si="5"/>
        <v>0.10783791298913838</v>
      </c>
    </row>
    <row r="29" spans="2:10" ht="24" customHeight="1">
      <c r="B29" s="37">
        <v>21</v>
      </c>
      <c r="C29" s="3" t="s">
        <v>44</v>
      </c>
      <c r="D29" s="58">
        <v>1466414.9175471002</v>
      </c>
      <c r="E29" s="59">
        <v>144289.98441</v>
      </c>
      <c r="F29" s="44">
        <f t="shared" si="3"/>
        <v>0.09839642428853396</v>
      </c>
      <c r="G29" s="92">
        <v>111356.94726999999</v>
      </c>
      <c r="H29" s="44">
        <f t="shared" si="4"/>
        <v>0.0759382258987578</v>
      </c>
      <c r="I29" s="59">
        <v>140274.88141</v>
      </c>
      <c r="J29" s="48">
        <f t="shared" si="5"/>
        <v>0.09565838408452666</v>
      </c>
    </row>
    <row r="30" spans="2:10" ht="24" customHeight="1">
      <c r="B30" s="37">
        <v>22</v>
      </c>
      <c r="C30" s="3" t="s">
        <v>29</v>
      </c>
      <c r="D30" s="58">
        <v>35855.1805375</v>
      </c>
      <c r="E30" s="59">
        <v>12429.341027900002</v>
      </c>
      <c r="F30" s="44">
        <f t="shared" si="3"/>
        <v>0.34665397974779344</v>
      </c>
      <c r="G30" s="92">
        <v>16210.302403899997</v>
      </c>
      <c r="H30" s="44">
        <f t="shared" si="4"/>
        <v>0.45210488863516013</v>
      </c>
      <c r="I30" s="59">
        <v>301.1721192</v>
      </c>
      <c r="J30" s="48">
        <f t="shared" si="5"/>
        <v>0.008399682129197814</v>
      </c>
    </row>
    <row r="31" spans="2:10" ht="24" customHeight="1">
      <c r="B31" s="37">
        <v>23</v>
      </c>
      <c r="C31" s="3" t="s">
        <v>50</v>
      </c>
      <c r="D31" s="102">
        <v>204461.7504187003</v>
      </c>
      <c r="E31" s="59">
        <v>44464.574381000006</v>
      </c>
      <c r="F31" s="44">
        <f>SUM(E31/D32)</f>
        <v>0.1589590659929417</v>
      </c>
      <c r="G31" s="92">
        <v>35232.08893390001</v>
      </c>
      <c r="H31" s="44">
        <f>SUM(G31/D32)</f>
        <v>0.1259533016536894</v>
      </c>
      <c r="I31" s="59">
        <v>14867.400651500002</v>
      </c>
      <c r="J31" s="48">
        <f>SUM(I31/D32)</f>
        <v>0.05315035967858381</v>
      </c>
    </row>
    <row r="32" spans="2:10" ht="24" customHeight="1">
      <c r="B32" s="37">
        <v>24</v>
      </c>
      <c r="C32" s="3" t="s">
        <v>41</v>
      </c>
      <c r="D32" s="58">
        <v>279723.4250418556</v>
      </c>
      <c r="E32" s="59">
        <v>19779.431583999998</v>
      </c>
      <c r="F32" s="44">
        <f>SUM(E32/D33)</f>
        <v>0.041213327341735696</v>
      </c>
      <c r="G32" s="92">
        <v>23301.4166181</v>
      </c>
      <c r="H32" s="44">
        <f>SUM(G32/D33)</f>
        <v>0.04855189627313384</v>
      </c>
      <c r="I32" s="59">
        <v>19777.388523999998</v>
      </c>
      <c r="J32" s="48">
        <f>SUM(I32/D33)</f>
        <v>0.04120907032857527</v>
      </c>
    </row>
    <row r="33" spans="2:10" ht="24" customHeight="1">
      <c r="B33" s="37">
        <v>25</v>
      </c>
      <c r="C33" s="3" t="s">
        <v>40</v>
      </c>
      <c r="D33" s="58">
        <v>479928.0441492009</v>
      </c>
      <c r="E33" s="59">
        <v>3061.0325776</v>
      </c>
      <c r="F33" s="44">
        <f>SUM(E33/D34)</f>
        <v>0.054557801487144085</v>
      </c>
      <c r="G33" s="92">
        <v>53704.14580969997</v>
      </c>
      <c r="H33" s="44">
        <f>SUM(G33/D34)</f>
        <v>0.9571868485044025</v>
      </c>
      <c r="I33" s="59">
        <v>2423.6363386000003</v>
      </c>
      <c r="J33" s="48">
        <f>SUM(I33/D34)</f>
        <v>0.04319727637202771</v>
      </c>
    </row>
    <row r="34" spans="2:10" ht="24" customHeight="1">
      <c r="B34" s="37">
        <v>26</v>
      </c>
      <c r="C34" s="3" t="s">
        <v>43</v>
      </c>
      <c r="D34" s="58">
        <v>56106.2303495</v>
      </c>
      <c r="E34" s="59">
        <v>0</v>
      </c>
      <c r="F34" s="44">
        <f>SUM(E34/D35)</f>
        <v>0</v>
      </c>
      <c r="G34" s="92">
        <v>48309.3358805</v>
      </c>
      <c r="H34" s="44">
        <f>SUM(G34/D35)</f>
        <v>1.189157379617602</v>
      </c>
      <c r="I34" s="59">
        <v>0</v>
      </c>
      <c r="J34" s="48">
        <f>SUM(I34/D35)</f>
        <v>0</v>
      </c>
    </row>
    <row r="35" spans="2:10" ht="24" customHeight="1" thickBot="1">
      <c r="B35" s="37">
        <v>27</v>
      </c>
      <c r="C35" s="3" t="s">
        <v>42</v>
      </c>
      <c r="D35" s="58">
        <v>40624.846390000006</v>
      </c>
      <c r="E35" s="59">
        <v>9231.621370000004</v>
      </c>
      <c r="F35" s="44">
        <f>SUM(E35/D36)</f>
        <v>0.0007331330486530524</v>
      </c>
      <c r="G35" s="92">
        <v>13788.770890000003</v>
      </c>
      <c r="H35" s="44">
        <f>SUM(G35/D36)</f>
        <v>0.001095040972175851</v>
      </c>
      <c r="I35" s="59">
        <v>986.54808</v>
      </c>
      <c r="J35" s="48">
        <f>SUM(I35/D36)</f>
        <v>7.834712587797729E-05</v>
      </c>
    </row>
    <row r="36" spans="1:10" s="19" customFormat="1" ht="24" customHeight="1" thickBot="1">
      <c r="A36" s="95"/>
      <c r="B36" s="18"/>
      <c r="C36" s="4" t="s">
        <v>1</v>
      </c>
      <c r="D36" s="62">
        <v>12592013.669225235</v>
      </c>
      <c r="E36" s="62">
        <v>1526334.8569658808</v>
      </c>
      <c r="F36" s="21">
        <f>E36/D36</f>
        <v>0.12121451715830242</v>
      </c>
      <c r="G36" s="61">
        <v>1329831.3309907229</v>
      </c>
      <c r="H36" s="21">
        <f>SUM(G36/D36)</f>
        <v>0.10560910795711875</v>
      </c>
      <c r="I36" s="62">
        <v>478118.971741525</v>
      </c>
      <c r="J36" s="49">
        <f>SUM(I36/D36)</f>
        <v>0.037970016893330044</v>
      </c>
    </row>
    <row r="37" spans="2:10" ht="24" customHeight="1" thickBot="1">
      <c r="B37" s="18"/>
      <c r="C37" s="151" t="s">
        <v>9</v>
      </c>
      <c r="D37" s="152"/>
      <c r="E37" s="152"/>
      <c r="F37" s="152"/>
      <c r="G37" s="152"/>
      <c r="H37" s="152"/>
      <c r="I37" s="152"/>
      <c r="J37" s="153"/>
    </row>
    <row r="38" spans="2:10" ht="24" customHeight="1" thickBot="1">
      <c r="B38" s="101">
        <v>28</v>
      </c>
      <c r="C38" s="31" t="s">
        <v>38</v>
      </c>
      <c r="D38" s="65">
        <v>907780</v>
      </c>
      <c r="E38" s="60">
        <v>508459.19915120007</v>
      </c>
      <c r="F38" s="45">
        <f>SUM(E38/D38)</f>
        <v>0.5601128017264095</v>
      </c>
      <c r="G38" s="93">
        <v>165935.93</v>
      </c>
      <c r="H38" s="45">
        <f>SUM(G38/D38)</f>
        <v>0.18279311066557977</v>
      </c>
      <c r="I38" s="60">
        <v>472310.84</v>
      </c>
      <c r="J38" s="50">
        <f>SUM(I38/D38)</f>
        <v>0.5202921853312477</v>
      </c>
    </row>
    <row r="39" spans="1:13" s="19" customFormat="1" ht="24" customHeight="1" thickBot="1">
      <c r="A39" s="95"/>
      <c r="B39" s="18"/>
      <c r="C39" s="4" t="s">
        <v>1</v>
      </c>
      <c r="D39" s="61">
        <v>907780</v>
      </c>
      <c r="E39" s="69">
        <v>508459.19915120007</v>
      </c>
      <c r="F39" s="21">
        <f>SUM(E39/D39)</f>
        <v>0.5601128017264095</v>
      </c>
      <c r="G39" s="96">
        <v>165935.93</v>
      </c>
      <c r="H39" s="21">
        <f>SUM(G39/D39)</f>
        <v>0.18279311066557977</v>
      </c>
      <c r="I39" s="69">
        <v>472310.84</v>
      </c>
      <c r="J39" s="49">
        <f>SUM(I39/D39)</f>
        <v>0.5202921853312477</v>
      </c>
      <c r="M39" s="20"/>
    </row>
    <row r="40" spans="2:13" ht="24" customHeight="1" thickBot="1">
      <c r="B40" s="32"/>
      <c r="C40" s="33" t="s">
        <v>3</v>
      </c>
      <c r="D40" s="70"/>
      <c r="E40" s="71"/>
      <c r="F40" s="46"/>
      <c r="G40" s="97"/>
      <c r="H40" s="46"/>
      <c r="I40" s="71"/>
      <c r="J40" s="49"/>
      <c r="M40" s="14"/>
    </row>
    <row r="41" spans="2:13" ht="24" customHeight="1" thickBot="1">
      <c r="B41" s="100"/>
      <c r="C41" s="6" t="s">
        <v>4</v>
      </c>
      <c r="D41" s="72">
        <f>D19+D36</f>
        <v>30587448.307649177</v>
      </c>
      <c r="E41" s="72">
        <f>E19+E36</f>
        <v>5640098.300991032</v>
      </c>
      <c r="F41" s="21">
        <f aca="true" t="shared" si="6" ref="F41:F46">SUM(E41/D41)</f>
        <v>0.18439257319743735</v>
      </c>
      <c r="G41" s="96">
        <f>G19+G36</f>
        <v>3324432.07385319</v>
      </c>
      <c r="H41" s="21">
        <f aca="true" t="shared" si="7" ref="H41:H46">SUM(G41/D41)</f>
        <v>0.10868615258180364</v>
      </c>
      <c r="I41" s="69">
        <f>I19+I36</f>
        <v>2561106.1540525863</v>
      </c>
      <c r="J41" s="49">
        <f aca="true" t="shared" si="8" ref="J41:J46">SUM(I41/D41)</f>
        <v>0.0837306246762701</v>
      </c>
      <c r="M41" s="13"/>
    </row>
    <row r="42" spans="2:13" ht="24" customHeight="1" thickBot="1">
      <c r="B42" s="101"/>
      <c r="C42" s="6" t="s">
        <v>2</v>
      </c>
      <c r="D42" s="72">
        <v>907780</v>
      </c>
      <c r="E42" s="73">
        <v>508459.19915120007</v>
      </c>
      <c r="F42" s="21">
        <f t="shared" si="6"/>
        <v>0.5601128017264095</v>
      </c>
      <c r="G42" s="93">
        <v>165936</v>
      </c>
      <c r="H42" s="21">
        <f t="shared" si="7"/>
        <v>0.1827931877767741</v>
      </c>
      <c r="I42" s="73">
        <v>472310.84</v>
      </c>
      <c r="J42" s="49">
        <f t="shared" si="8"/>
        <v>0.5202921853312477</v>
      </c>
      <c r="M42" s="13"/>
    </row>
    <row r="43" spans="1:10" s="19" customFormat="1" ht="24" customHeight="1" thickBot="1">
      <c r="A43" s="95"/>
      <c r="B43" s="18"/>
      <c r="C43" s="6" t="s">
        <v>1</v>
      </c>
      <c r="D43" s="74">
        <f>SUM(D41:D42)</f>
        <v>31495228.307649177</v>
      </c>
      <c r="E43" s="69">
        <f>SUM(E41:E42)</f>
        <v>6148557.5001422325</v>
      </c>
      <c r="F43" s="21">
        <f t="shared" si="6"/>
        <v>0.19522187424972393</v>
      </c>
      <c r="G43" s="96">
        <f>SUM(G41:G42)</f>
        <v>3490368.07385319</v>
      </c>
      <c r="H43" s="21">
        <f t="shared" si="7"/>
        <v>0.1108221232676536</v>
      </c>
      <c r="I43" s="69">
        <f>SUM(I41:I42)</f>
        <v>3033416.994052586</v>
      </c>
      <c r="J43" s="49">
        <f t="shared" si="8"/>
        <v>0.09631354198870395</v>
      </c>
    </row>
    <row r="44" spans="2:10" ht="24" customHeight="1" thickBot="1">
      <c r="B44" s="101">
        <v>29</v>
      </c>
      <c r="C44" s="34" t="s">
        <v>49</v>
      </c>
      <c r="D44" s="65">
        <v>1173678.5482382001</v>
      </c>
      <c r="E44" s="60">
        <v>500109.3169</v>
      </c>
      <c r="F44" s="45">
        <f t="shared" si="6"/>
        <v>0.42610416425409686</v>
      </c>
      <c r="G44" s="99">
        <v>78412.26999999999</v>
      </c>
      <c r="H44" s="45">
        <f t="shared" si="7"/>
        <v>0.06680898284943868</v>
      </c>
      <c r="I44" s="60">
        <v>405994.84689999995</v>
      </c>
      <c r="J44" s="50">
        <f t="shared" si="8"/>
        <v>0.34591656080741673</v>
      </c>
    </row>
    <row r="45" spans="2:10" ht="24" customHeight="1" thickBot="1">
      <c r="B45" s="18"/>
      <c r="C45" s="4" t="s">
        <v>15</v>
      </c>
      <c r="D45" s="74">
        <v>1173678.5482382001</v>
      </c>
      <c r="E45" s="69">
        <v>500109.3169</v>
      </c>
      <c r="F45" s="21">
        <f t="shared" si="6"/>
        <v>0.42610416425409686</v>
      </c>
      <c r="G45" s="96">
        <v>78412.26999999999</v>
      </c>
      <c r="H45" s="21">
        <f t="shared" si="7"/>
        <v>0.06680898284943868</v>
      </c>
      <c r="I45" s="69">
        <v>405994.84689999995</v>
      </c>
      <c r="J45" s="49">
        <f t="shared" si="8"/>
        <v>0.34591656080741673</v>
      </c>
    </row>
    <row r="46" spans="1:10" s="19" customFormat="1" ht="24" customHeight="1" thickBot="1">
      <c r="A46" s="95"/>
      <c r="B46" s="18"/>
      <c r="C46" s="7" t="s">
        <v>16</v>
      </c>
      <c r="D46" s="75">
        <f>D43+D45</f>
        <v>32668906.855887376</v>
      </c>
      <c r="E46" s="75">
        <f>E43+E45</f>
        <v>6648666.8170422325</v>
      </c>
      <c r="F46" s="21">
        <f t="shared" si="6"/>
        <v>0.2035166602412365</v>
      </c>
      <c r="G46" s="96">
        <f>G43+G45</f>
        <v>3568780.34385319</v>
      </c>
      <c r="H46" s="21">
        <f t="shared" si="7"/>
        <v>0.10924088643664083</v>
      </c>
      <c r="I46" s="69">
        <f>I43+I45</f>
        <v>3439411.840952586</v>
      </c>
      <c r="J46" s="49">
        <f t="shared" si="8"/>
        <v>0.10528089770878751</v>
      </c>
    </row>
    <row r="47" spans="2:10" ht="9.75" customHeight="1">
      <c r="B47" s="23"/>
      <c r="C47" s="24"/>
      <c r="D47" s="76"/>
      <c r="E47" s="76"/>
      <c r="F47" s="144"/>
      <c r="G47" s="144"/>
      <c r="H47" s="144"/>
      <c r="I47" s="144"/>
      <c r="J47" s="144"/>
    </row>
    <row r="48" spans="4:10" s="38" customFormat="1" ht="24" customHeight="1">
      <c r="D48" s="54"/>
      <c r="E48" s="54"/>
      <c r="F48" s="54"/>
      <c r="G48" s="54"/>
      <c r="H48" s="54"/>
      <c r="I48" s="90" t="s">
        <v>39</v>
      </c>
      <c r="J48" s="54"/>
    </row>
    <row r="51" ht="12.75">
      <c r="D51" s="98"/>
    </row>
  </sheetData>
  <sheetProtection/>
  <mergeCells count="16">
    <mergeCell ref="B1:J1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F47:J47"/>
    <mergeCell ref="C6:J6"/>
    <mergeCell ref="C20:J20"/>
    <mergeCell ref="C37:J37"/>
  </mergeCells>
  <printOptions/>
  <pageMargins left="0.5" right="0.74" top="0.64" bottom="0" header="0.17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2022-11-15T06:29:06Z</cp:lastPrinted>
  <dcterms:created xsi:type="dcterms:W3CDTF">2005-03-03T10:01:26Z</dcterms:created>
  <dcterms:modified xsi:type="dcterms:W3CDTF">2022-11-24T05:00:17Z</dcterms:modified>
  <cp:category/>
  <cp:version/>
  <cp:contentType/>
  <cp:contentStatus/>
</cp:coreProperties>
</file>