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J33" i="2" l="1"/>
  <c r="J34" i="2"/>
  <c r="I33" i="2"/>
  <c r="I34" i="2"/>
  <c r="I43" i="2" l="1"/>
  <c r="J40" i="2"/>
  <c r="J41" i="2" s="1"/>
  <c r="I40" i="2"/>
  <c r="I41" i="2" s="1"/>
  <c r="E41" i="2"/>
  <c r="F41" i="2"/>
  <c r="G41" i="2"/>
  <c r="H41" i="2"/>
  <c r="D41" i="2"/>
  <c r="J37" i="2" l="1"/>
  <c r="I37" i="2"/>
  <c r="I44" i="2" l="1"/>
  <c r="E44" i="2"/>
  <c r="F44" i="2"/>
  <c r="G44" i="2"/>
  <c r="H44" i="2"/>
  <c r="D44" i="2"/>
  <c r="J43" i="2"/>
  <c r="J44" i="2" s="1"/>
  <c r="E46" i="2"/>
  <c r="F46" i="2"/>
  <c r="G46" i="2"/>
  <c r="H46" i="2"/>
  <c r="D46" i="2"/>
  <c r="E38" i="2"/>
  <c r="F38" i="2"/>
  <c r="G38" i="2"/>
  <c r="H38" i="2"/>
  <c r="D38" i="2"/>
  <c r="E36" i="2"/>
  <c r="F36" i="2"/>
  <c r="H36" i="2"/>
  <c r="D36" i="2"/>
  <c r="E21" i="2"/>
  <c r="F21" i="2"/>
  <c r="H21" i="2"/>
  <c r="J38" i="2" l="1"/>
  <c r="E39" i="2"/>
  <c r="E42" i="2" s="1"/>
  <c r="E48" i="2" s="1"/>
  <c r="I38" i="2"/>
  <c r="F39" i="2"/>
  <c r="F42" i="2" s="1"/>
  <c r="F48" i="2" s="1"/>
  <c r="H39" i="2"/>
  <c r="D39" i="2"/>
  <c r="J36" i="2"/>
  <c r="D42" i="2" l="1"/>
  <c r="D48" i="2" s="1"/>
  <c r="H42" i="2"/>
  <c r="H48" i="2" s="1"/>
  <c r="J48" i="2" s="1"/>
  <c r="J39" i="2"/>
  <c r="J42" i="2" l="1"/>
  <c r="J9" i="2"/>
  <c r="I9" i="2"/>
  <c r="J25" i="2" l="1"/>
  <c r="I25" i="2" l="1"/>
  <c r="G36" i="2"/>
  <c r="I36" i="2" l="1"/>
  <c r="G39" i="2"/>
  <c r="I39" i="2" s="1"/>
  <c r="J10" i="2"/>
  <c r="I10" i="2" l="1"/>
  <c r="G21" i="2"/>
  <c r="G42" i="2" s="1"/>
  <c r="I30" i="2"/>
  <c r="J30" i="2"/>
  <c r="I31" i="2"/>
  <c r="J31" i="2"/>
  <c r="I32" i="2"/>
  <c r="J32" i="2"/>
  <c r="I35" i="2"/>
  <c r="J35" i="2"/>
  <c r="J29" i="2"/>
  <c r="I26" i="2"/>
  <c r="J26" i="2"/>
  <c r="I27" i="2"/>
  <c r="J27" i="2"/>
  <c r="I28" i="2"/>
  <c r="J28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J24" i="2"/>
  <c r="I24" i="2"/>
  <c r="I21" i="2" l="1"/>
  <c r="G48" i="2"/>
  <c r="I48" i="2" s="1"/>
  <c r="I42" i="2"/>
  <c r="J11" i="2"/>
  <c r="I11" i="2"/>
  <c r="I29" i="2" l="1"/>
</calcChain>
</file>

<file path=xl/sharedStrings.xml><?xml version="1.0" encoding="utf-8"?>
<sst xmlns="http://schemas.openxmlformats.org/spreadsheetml/2006/main" count="55" uniqueCount="55">
  <si>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</si>
  <si>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</si>
  <si>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</si>
  <si>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</si>
  <si>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</si>
  <si>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</si>
  <si>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</si>
  <si>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</si>
  <si>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</si>
  <si>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</si>
  <si>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</si>
  <si>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</si>
  <si>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</si>
  <si>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</si>
  <si>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</si>
  <si>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</si>
  <si>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</si>
  <si>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</si>
  <si>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</si>
  <si>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</si>
  <si>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</si>
  <si>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</si>
  <si>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</si>
  <si>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</si>
  <si>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</si>
  <si>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</si>
  <si>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</si>
  <si>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</si>
  <si>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</si>
  <si>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</si>
  <si>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</si>
  <si>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</si>
  <si>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</si>
  <si>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</si>
  <si>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</si>
  <si>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</si>
  <si>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</si>
  <si>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</si>
  <si>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</si>
  <si>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</si>
  <si>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</si>
  <si>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</si>
  <si>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</si>
  <si>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</si>
  <si>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</si>
  <si>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</si>
  <si>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</si>
  <si>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</si>
  <si>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</si>
  <si>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</si>
  <si>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RBL Bank Ltd</t>
  </si>
  <si>
    <t>South Indian Bank</t>
  </si>
  <si>
    <t>.</t>
  </si>
  <si>
    <t>CD RATIO OF BANKS AS ON 31.03.2022 (Net of NRE Deposit)</t>
  </si>
  <si>
    <t>Annexure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</si>
</sst>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9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2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0" fontId="4" fillId="2" borderId="0" xfId="0" applyFont="1" applyFill="1"/>
    <xf numFmtId="164" fontId="1" fillId="0" borderId="19" xfId="0" applyNumberFormat="1" applyFont="1" applyBorder="1" applyAlignment="1"/>
    <xf numFmtId="2" fontId="1" fillId="0" borderId="11" xfId="0" applyNumberFormat="1" applyFont="1" applyBorder="1" applyAlignment="1"/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1" fontId="1" fillId="2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right"/>
    </xf>
    <xf numFmtId="0" fontId="2" fillId="2" borderId="1" xfId="2" applyFont="1" applyFill="1" applyBorder="1" applyAlignment="1">
      <alignment horizontal="right"/>
    </xf>
    <xf numFmtId="0" fontId="4" fillId="0" borderId="1" xfId="2" applyFont="1" applyBorder="1" applyAlignment="1">
      <alignment horizontal="right"/>
    </xf>
    <xf numFmtId="1" fontId="2" fillId="0" borderId="1" xfId="2" applyNumberFormat="1" applyFont="1" applyBorder="1" applyAlignment="1" applyProtection="1">
      <alignment horizontal="right" vertical="center"/>
      <protection locked="0"/>
    </xf>
    <xf numFmtId="0" fontId="2" fillId="0" borderId="14" xfId="2" applyFont="1" applyBorder="1" applyAlignment="1">
      <alignment horizontal="right"/>
    </xf>
    <xf numFmtId="0" fontId="2" fillId="2" borderId="14" xfId="2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9"/>
  <sheetViews>
    <sheetView tabSelected="1" workbookViewId="0">
      <selection activeCell="N3" sqref="N3"/>
    </sheetView>
  </sheetViews>
  <sheetFormatPr defaultRowHeight="14.4"/>
  <cols>
    <col min="2" max="2" width="7.6640625" customWidth="1"/>
    <col min="3" max="3" width="35.66406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>
      <c r="I2" s="49" t="s">
        <v>54</v>
      </c>
      <c r="J2" s="49"/>
    </row>
    <row r="3" spans="2:10" ht="19.95" customHeight="1" thickBot="1">
      <c r="B3" s="50" t="s">
        <v>49</v>
      </c>
      <c r="C3" s="51"/>
      <c r="D3" s="51"/>
      <c r="E3" s="51"/>
      <c r="F3" s="51"/>
      <c r="G3" s="51"/>
      <c r="H3" s="51"/>
      <c r="I3" s="51"/>
      <c r="J3" s="52"/>
    </row>
    <row r="4" spans="2:10" ht="15.6" customHeight="1" thickBot="1">
      <c r="B4" s="56" t="s">
        <v>53</v>
      </c>
      <c r="C4" s="57"/>
      <c r="D4" s="57"/>
      <c r="E4" s="57"/>
      <c r="F4" s="57"/>
      <c r="G4" s="57"/>
      <c r="H4" s="57"/>
      <c r="I4" s="57"/>
      <c r="J4" s="58"/>
    </row>
    <row r="5" spans="2:10" ht="13.65" customHeight="1" thickBot="1">
      <c r="B5" s="53" t="s">
        <v>0</v>
      </c>
      <c r="C5" s="54"/>
      <c r="D5" s="54"/>
      <c r="E5" s="54"/>
      <c r="F5" s="54"/>
      <c r="G5" s="54"/>
      <c r="H5" s="54"/>
      <c r="I5" s="54"/>
      <c r="J5" s="55"/>
    </row>
    <row r="6" spans="2:10" s="21" customFormat="1" ht="39" customHeight="1">
      <c r="B6" s="59" t="s">
        <v>5</v>
      </c>
      <c r="C6" s="59" t="s">
        <v>1</v>
      </c>
      <c r="D6" s="61" t="s">
        <v>40</v>
      </c>
      <c r="E6" s="61" t="s">
        <v>41</v>
      </c>
      <c r="F6" s="67" t="s">
        <v>42</v>
      </c>
      <c r="G6" s="61" t="s">
        <v>43</v>
      </c>
      <c r="H6" s="61" t="s">
        <v>44</v>
      </c>
      <c r="I6" s="63" t="s">
        <v>45</v>
      </c>
      <c r="J6" s="65" t="s">
        <v>46</v>
      </c>
    </row>
    <row r="7" spans="2:10" s="21" customFormat="1" ht="30" customHeight="1" thickBot="1">
      <c r="B7" s="60"/>
      <c r="C7" s="60"/>
      <c r="D7" s="62"/>
      <c r="E7" s="62"/>
      <c r="F7" s="68"/>
      <c r="G7" s="62"/>
      <c r="H7" s="62"/>
      <c r="I7" s="64"/>
      <c r="J7" s="66"/>
    </row>
    <row r="8" spans="2:10" s="22" customFormat="1" ht="15.75" customHeight="1" thickBot="1">
      <c r="B8" s="23"/>
      <c r="C8" s="24"/>
      <c r="D8" s="39">
        <v>1</v>
      </c>
      <c r="E8" s="39">
        <v>2</v>
      </c>
      <c r="F8" s="40">
        <v>3</v>
      </c>
      <c r="G8" s="39">
        <v>4</v>
      </c>
      <c r="H8" s="39">
        <v>5</v>
      </c>
      <c r="I8" s="39">
        <v>6</v>
      </c>
      <c r="J8" s="41">
        <v>7</v>
      </c>
    </row>
    <row r="9" spans="2:10" s="21" customFormat="1" ht="18.899999999999999" customHeight="1">
      <c r="B9" s="2">
        <v>1</v>
      </c>
      <c r="C9" s="5" t="s">
        <v>6</v>
      </c>
      <c r="D9" s="42">
        <v>26</v>
      </c>
      <c r="E9" s="42">
        <v>200448</v>
      </c>
      <c r="F9" s="43">
        <v>95979</v>
      </c>
      <c r="G9" s="42">
        <v>104469</v>
      </c>
      <c r="H9" s="42">
        <v>31865</v>
      </c>
      <c r="I9" s="31">
        <f>H9*100/G9</f>
        <v>30.501871368539948</v>
      </c>
      <c r="J9" s="32">
        <f>H9*100/E9</f>
        <v>15.896890964240102</v>
      </c>
    </row>
    <row r="10" spans="2:10" s="21" customFormat="1" ht="18.899999999999999" customHeight="1">
      <c r="B10" s="2">
        <v>2</v>
      </c>
      <c r="C10" s="5" t="s">
        <v>7</v>
      </c>
      <c r="D10" s="42">
        <v>26</v>
      </c>
      <c r="E10" s="44">
        <v>265130</v>
      </c>
      <c r="F10" s="43">
        <v>13643</v>
      </c>
      <c r="G10" s="42">
        <v>251487</v>
      </c>
      <c r="H10" s="42">
        <v>64776</v>
      </c>
      <c r="I10" s="31">
        <f>H10*100/G10</f>
        <v>25.757196197020125</v>
      </c>
      <c r="J10" s="32">
        <f>H10*100/E10</f>
        <v>24.431788179383698</v>
      </c>
    </row>
    <row r="11" spans="2:10" s="21" customFormat="1" ht="18.899999999999999" customHeight="1">
      <c r="B11" s="2">
        <v>3</v>
      </c>
      <c r="C11" s="5" t="s">
        <v>8</v>
      </c>
      <c r="D11" s="42">
        <v>2</v>
      </c>
      <c r="E11" s="42">
        <v>9435</v>
      </c>
      <c r="F11" s="43">
        <v>290</v>
      </c>
      <c r="G11" s="42">
        <v>9145</v>
      </c>
      <c r="H11" s="42">
        <v>2549</v>
      </c>
      <c r="I11" s="31">
        <f>H11*100/G11</f>
        <v>27.873154729360305</v>
      </c>
      <c r="J11" s="32">
        <f>H11*100/E11</f>
        <v>27.016428192898783</v>
      </c>
    </row>
    <row r="12" spans="2:10" s="21" customFormat="1" ht="18.899999999999999" customHeight="1">
      <c r="B12" s="2">
        <v>4</v>
      </c>
      <c r="C12" s="5" t="s">
        <v>9</v>
      </c>
      <c r="D12" s="42">
        <v>62</v>
      </c>
      <c r="E12" s="42">
        <v>605303</v>
      </c>
      <c r="F12" s="43">
        <v>185932</v>
      </c>
      <c r="G12" s="42">
        <v>419371</v>
      </c>
      <c r="H12" s="42">
        <v>195401</v>
      </c>
      <c r="I12" s="31">
        <f t="shared" ref="I12:I23" si="0">H12*100/G12</f>
        <v>46.593827422497029</v>
      </c>
      <c r="J12" s="32">
        <f t="shared" ref="J12:J23" si="1">H12*100/E12</f>
        <v>32.281518512216195</v>
      </c>
    </row>
    <row r="13" spans="2:10" s="21" customFormat="1" ht="18.899999999999999" customHeight="1">
      <c r="B13" s="2">
        <v>5</v>
      </c>
      <c r="C13" s="5" t="s">
        <v>10</v>
      </c>
      <c r="D13" s="42">
        <v>19</v>
      </c>
      <c r="E13" s="42">
        <v>91636</v>
      </c>
      <c r="F13" s="43">
        <v>36652</v>
      </c>
      <c r="G13" s="42">
        <v>54984</v>
      </c>
      <c r="H13" s="42">
        <v>33794</v>
      </c>
      <c r="I13" s="31">
        <f t="shared" si="0"/>
        <v>61.461516077404333</v>
      </c>
      <c r="J13" s="32">
        <f t="shared" si="1"/>
        <v>36.878519359203807</v>
      </c>
    </row>
    <row r="14" spans="2:10" s="28" customFormat="1" ht="18.899999999999999" customHeight="1">
      <c r="B14" s="18">
        <v>6</v>
      </c>
      <c r="C14" s="19" t="s">
        <v>11</v>
      </c>
      <c r="D14" s="42">
        <v>25</v>
      </c>
      <c r="E14" s="42">
        <v>114732</v>
      </c>
      <c r="F14" s="43">
        <v>45899</v>
      </c>
      <c r="G14" s="42">
        <v>68833</v>
      </c>
      <c r="H14" s="42">
        <v>38399</v>
      </c>
      <c r="I14" s="31">
        <f t="shared" si="0"/>
        <v>55.78574230383682</v>
      </c>
      <c r="J14" s="32">
        <f t="shared" si="1"/>
        <v>33.468430777812642</v>
      </c>
    </row>
    <row r="15" spans="2:10" s="21" customFormat="1" ht="18.899999999999999" customHeight="1">
      <c r="B15" s="2">
        <v>7</v>
      </c>
      <c r="C15" s="5" t="s">
        <v>12</v>
      </c>
      <c r="D15" s="42">
        <v>13</v>
      </c>
      <c r="E15" s="42">
        <v>114100</v>
      </c>
      <c r="F15" s="43">
        <v>16396</v>
      </c>
      <c r="G15" s="42">
        <v>97704</v>
      </c>
      <c r="H15" s="42">
        <v>15537</v>
      </c>
      <c r="I15" s="31">
        <f t="shared" si="0"/>
        <v>15.902112503070498</v>
      </c>
      <c r="J15" s="32">
        <f t="shared" si="1"/>
        <v>13.617002629272568</v>
      </c>
    </row>
    <row r="16" spans="2:10" s="21" customFormat="1" ht="18.899999999999999" customHeight="1">
      <c r="B16" s="2">
        <v>8</v>
      </c>
      <c r="C16" s="5" t="s">
        <v>13</v>
      </c>
      <c r="D16" s="42">
        <v>50</v>
      </c>
      <c r="E16" s="42">
        <v>400812</v>
      </c>
      <c r="F16" s="43">
        <v>80162</v>
      </c>
      <c r="G16" s="42">
        <v>320650</v>
      </c>
      <c r="H16" s="42">
        <v>91616</v>
      </c>
      <c r="I16" s="31">
        <f t="shared" si="0"/>
        <v>28.571963199750506</v>
      </c>
      <c r="J16" s="32">
        <f t="shared" si="1"/>
        <v>22.857599073880024</v>
      </c>
    </row>
    <row r="17" spans="2:10" s="21" customFormat="1" ht="18.899999999999999" customHeight="1">
      <c r="B17" s="2">
        <v>9</v>
      </c>
      <c r="C17" s="5" t="s">
        <v>14</v>
      </c>
      <c r="D17" s="42">
        <v>114</v>
      </c>
      <c r="E17" s="45">
        <v>1743505</v>
      </c>
      <c r="F17" s="43">
        <v>70147</v>
      </c>
      <c r="G17" s="42">
        <v>1673358</v>
      </c>
      <c r="H17" s="45">
        <v>420955</v>
      </c>
      <c r="I17" s="31">
        <f t="shared" si="0"/>
        <v>25.15630247681608</v>
      </c>
      <c r="J17" s="32">
        <f t="shared" si="1"/>
        <v>24.144180831141867</v>
      </c>
    </row>
    <row r="18" spans="2:10" s="21" customFormat="1" ht="18.899999999999999" customHeight="1">
      <c r="B18" s="2">
        <v>10</v>
      </c>
      <c r="C18" s="5" t="s">
        <v>15</v>
      </c>
      <c r="D18" s="42">
        <v>100</v>
      </c>
      <c r="E18" s="42">
        <v>1323129</v>
      </c>
      <c r="F18" s="43">
        <v>32065</v>
      </c>
      <c r="G18" s="42">
        <v>1291064</v>
      </c>
      <c r="H18" s="42">
        <v>244649</v>
      </c>
      <c r="I18" s="31">
        <f t="shared" si="0"/>
        <v>18.949409169491211</v>
      </c>
      <c r="J18" s="32">
        <f t="shared" si="1"/>
        <v>18.490185008415658</v>
      </c>
    </row>
    <row r="19" spans="2:10" s="21" customFormat="1" ht="18.899999999999999" customHeight="1">
      <c r="B19" s="2">
        <v>11</v>
      </c>
      <c r="C19" s="5" t="s">
        <v>16</v>
      </c>
      <c r="D19" s="42">
        <v>37</v>
      </c>
      <c r="E19" s="42">
        <v>220967</v>
      </c>
      <c r="F19" s="43">
        <v>23901</v>
      </c>
      <c r="G19" s="42">
        <v>197066</v>
      </c>
      <c r="H19" s="42">
        <v>57850</v>
      </c>
      <c r="I19" s="31">
        <f t="shared" si="0"/>
        <v>29.355647346574244</v>
      </c>
      <c r="J19" s="32">
        <f t="shared" si="1"/>
        <v>26.18037987572805</v>
      </c>
    </row>
    <row r="20" spans="2:10" s="21" customFormat="1" ht="18.899999999999999" customHeight="1" thickBot="1">
      <c r="B20" s="12">
        <v>12</v>
      </c>
      <c r="C20" s="20" t="s">
        <v>17</v>
      </c>
      <c r="D20" s="46">
        <v>45</v>
      </c>
      <c r="E20" s="46">
        <v>148379</v>
      </c>
      <c r="F20" s="47">
        <v>40591</v>
      </c>
      <c r="G20" s="42">
        <v>107788</v>
      </c>
      <c r="H20" s="46">
        <v>112946</v>
      </c>
      <c r="I20" s="33">
        <f t="shared" si="0"/>
        <v>104.78531933053772</v>
      </c>
      <c r="J20" s="34">
        <f t="shared" si="1"/>
        <v>76.119936109557287</v>
      </c>
    </row>
    <row r="21" spans="2:10" s="21" customFormat="1" ht="18.899999999999999" customHeight="1" thickBot="1">
      <c r="B21" s="13"/>
      <c r="C21" s="10" t="s">
        <v>18</v>
      </c>
      <c r="D21" s="37">
        <f>SUM(D9:D20)</f>
        <v>519</v>
      </c>
      <c r="E21" s="37">
        <f t="shared" ref="E21:H21" si="2">SUM(E9:E20)</f>
        <v>5237576</v>
      </c>
      <c r="F21" s="37">
        <f t="shared" si="2"/>
        <v>641657</v>
      </c>
      <c r="G21" s="37">
        <f t="shared" si="2"/>
        <v>4595919</v>
      </c>
      <c r="H21" s="37">
        <f t="shared" si="2"/>
        <v>1310337</v>
      </c>
      <c r="I21" s="26">
        <f t="shared" si="0"/>
        <v>28.510881066441772</v>
      </c>
      <c r="J21" s="27">
        <f t="shared" si="1"/>
        <v>25.018004512010901</v>
      </c>
    </row>
    <row r="22" spans="2:10" s="21" customFormat="1" ht="18.899999999999999" customHeight="1">
      <c r="B22" s="1">
        <v>13</v>
      </c>
      <c r="C22" s="4" t="s">
        <v>19</v>
      </c>
      <c r="D22" s="42">
        <v>32</v>
      </c>
      <c r="E22" s="42">
        <v>185180</v>
      </c>
      <c r="F22" s="42">
        <v>14059</v>
      </c>
      <c r="G22" s="42">
        <v>171121</v>
      </c>
      <c r="H22" s="42">
        <v>135373</v>
      </c>
      <c r="I22" s="35">
        <f t="shared" si="0"/>
        <v>79.109518995330788</v>
      </c>
      <c r="J22" s="36">
        <f t="shared" si="1"/>
        <v>73.103466897073119</v>
      </c>
    </row>
    <row r="23" spans="2:10" s="21" customFormat="1" ht="18.899999999999999" customHeight="1">
      <c r="B23" s="1">
        <v>14</v>
      </c>
      <c r="C23" s="5" t="s">
        <v>20</v>
      </c>
      <c r="D23" s="42">
        <v>1</v>
      </c>
      <c r="E23" s="42">
        <v>18078</v>
      </c>
      <c r="F23" s="42">
        <v>3613</v>
      </c>
      <c r="G23" s="42">
        <v>14465</v>
      </c>
      <c r="H23" s="42">
        <v>1608</v>
      </c>
      <c r="I23" s="31">
        <f t="shared" si="0"/>
        <v>11.11648807466298</v>
      </c>
      <c r="J23" s="32">
        <f t="shared" si="1"/>
        <v>8.8947892465980747</v>
      </c>
    </row>
    <row r="24" spans="2:10" s="21" customFormat="1" ht="18.899999999999999" customHeight="1">
      <c r="B24" s="1">
        <v>15</v>
      </c>
      <c r="C24" s="5" t="s">
        <v>21</v>
      </c>
      <c r="D24" s="42">
        <v>2</v>
      </c>
      <c r="E24" s="42">
        <v>10836</v>
      </c>
      <c r="F24" s="42">
        <v>2965</v>
      </c>
      <c r="G24" s="42">
        <v>7871</v>
      </c>
      <c r="H24" s="42">
        <v>2917</v>
      </c>
      <c r="I24" s="31">
        <f>H24*100/G24</f>
        <v>37.060094016008129</v>
      </c>
      <c r="J24" s="32">
        <f>H24*100/E24</f>
        <v>26.91952750092285</v>
      </c>
    </row>
    <row r="25" spans="2:10" s="21" customFormat="1" ht="18.899999999999999" customHeight="1">
      <c r="B25" s="1">
        <v>16</v>
      </c>
      <c r="C25" s="5" t="s">
        <v>22</v>
      </c>
      <c r="D25" s="42">
        <v>49</v>
      </c>
      <c r="E25" s="42">
        <v>503013</v>
      </c>
      <c r="F25" s="42">
        <v>88109</v>
      </c>
      <c r="G25" s="42">
        <v>414904</v>
      </c>
      <c r="H25" s="42">
        <v>313199</v>
      </c>
      <c r="I25" s="31">
        <f>H25*100/G25</f>
        <v>75.4871006305073</v>
      </c>
      <c r="J25" s="32">
        <f>H25*100/E25</f>
        <v>62.264593559212187</v>
      </c>
    </row>
    <row r="26" spans="2:10" s="21" customFormat="1" ht="18.899999999999999" customHeight="1">
      <c r="B26" s="1">
        <v>17</v>
      </c>
      <c r="C26" s="5" t="s">
        <v>23</v>
      </c>
      <c r="D26" s="42">
        <v>7</v>
      </c>
      <c r="E26" s="42">
        <v>56729</v>
      </c>
      <c r="F26" s="42">
        <v>11345</v>
      </c>
      <c r="G26" s="42">
        <v>45384</v>
      </c>
      <c r="H26" s="42">
        <v>73026</v>
      </c>
      <c r="I26" s="31">
        <f t="shared" ref="I26:I28" si="3">H26*100/G26</f>
        <v>160.90692755156002</v>
      </c>
      <c r="J26" s="32">
        <f t="shared" ref="J26:J28" si="4">H26*100/E26</f>
        <v>128.72781117241624</v>
      </c>
    </row>
    <row r="27" spans="2:10" s="21" customFormat="1" ht="18.899999999999999" customHeight="1">
      <c r="B27" s="1">
        <v>18</v>
      </c>
      <c r="C27" s="5" t="s">
        <v>24</v>
      </c>
      <c r="D27" s="42">
        <v>26</v>
      </c>
      <c r="E27" s="42">
        <v>223582</v>
      </c>
      <c r="F27" s="42">
        <v>33037</v>
      </c>
      <c r="G27" s="42">
        <v>190545</v>
      </c>
      <c r="H27" s="42">
        <v>112194</v>
      </c>
      <c r="I27" s="31">
        <f t="shared" si="3"/>
        <v>58.880579390695111</v>
      </c>
      <c r="J27" s="32">
        <f t="shared" si="4"/>
        <v>50.18024706818975</v>
      </c>
    </row>
    <row r="28" spans="2:10" s="21" customFormat="1" ht="18.899999999999999" customHeight="1">
      <c r="B28" s="1">
        <v>19</v>
      </c>
      <c r="C28" s="5" t="s">
        <v>25</v>
      </c>
      <c r="D28" s="42">
        <v>15</v>
      </c>
      <c r="E28" s="42">
        <v>47450</v>
      </c>
      <c r="F28" s="42">
        <v>2236</v>
      </c>
      <c r="G28" s="42">
        <v>45214</v>
      </c>
      <c r="H28" s="42">
        <v>22584</v>
      </c>
      <c r="I28" s="31">
        <f t="shared" si="3"/>
        <v>49.949130800194631</v>
      </c>
      <c r="J28" s="32">
        <f t="shared" si="4"/>
        <v>47.595363540569018</v>
      </c>
    </row>
    <row r="29" spans="2:10" s="21" customFormat="1" ht="18" customHeight="1">
      <c r="B29" s="1">
        <v>20</v>
      </c>
      <c r="C29" s="6" t="s">
        <v>26</v>
      </c>
      <c r="D29" s="42">
        <v>1</v>
      </c>
      <c r="E29" s="42">
        <v>6269</v>
      </c>
      <c r="F29" s="42">
        <v>512</v>
      </c>
      <c r="G29" s="42">
        <v>5757</v>
      </c>
      <c r="H29" s="42">
        <v>3830</v>
      </c>
      <c r="I29" s="31">
        <f>H29*100/G29</f>
        <v>66.527705402119153</v>
      </c>
      <c r="J29" s="32">
        <f>H29*100/E29</f>
        <v>61.094273408837132</v>
      </c>
    </row>
    <row r="30" spans="2:10" s="21" customFormat="1" ht="18.899999999999999" customHeight="1">
      <c r="B30" s="1">
        <v>21</v>
      </c>
      <c r="C30" s="5" t="s">
        <v>27</v>
      </c>
      <c r="D30" s="42">
        <v>1</v>
      </c>
      <c r="E30" s="42">
        <v>7752</v>
      </c>
      <c r="F30" s="42">
        <v>391</v>
      </c>
      <c r="G30" s="42">
        <v>7361</v>
      </c>
      <c r="H30" s="42">
        <v>2980</v>
      </c>
      <c r="I30" s="31">
        <f t="shared" ref="I30:I35" si="5">H30*100/G30</f>
        <v>40.483629941584027</v>
      </c>
      <c r="J30" s="32">
        <f t="shared" ref="J30:J35" si="6">H30*100/E30</f>
        <v>38.441692466460267</v>
      </c>
    </row>
    <row r="31" spans="2:10" s="21" customFormat="1" ht="18.899999999999999" customHeight="1">
      <c r="B31" s="1">
        <v>22</v>
      </c>
      <c r="C31" s="5" t="s">
        <v>28</v>
      </c>
      <c r="D31" s="42">
        <v>1</v>
      </c>
      <c r="E31" s="42">
        <v>4149</v>
      </c>
      <c r="F31" s="42">
        <v>83</v>
      </c>
      <c r="G31" s="42">
        <v>4066</v>
      </c>
      <c r="H31" s="42">
        <v>2270</v>
      </c>
      <c r="I31" s="31">
        <f t="shared" si="5"/>
        <v>55.828824397442204</v>
      </c>
      <c r="J31" s="32">
        <f t="shared" si="6"/>
        <v>54.7119787900699</v>
      </c>
    </row>
    <row r="32" spans="2:10" s="21" customFormat="1" ht="18.899999999999999" customHeight="1">
      <c r="B32" s="1">
        <v>23</v>
      </c>
      <c r="C32" s="5" t="s">
        <v>29</v>
      </c>
      <c r="D32" s="42">
        <v>12</v>
      </c>
      <c r="E32" s="42">
        <v>178520</v>
      </c>
      <c r="F32" s="42">
        <v>35711</v>
      </c>
      <c r="G32" s="42">
        <v>142809</v>
      </c>
      <c r="H32" s="42">
        <v>50690</v>
      </c>
      <c r="I32" s="31">
        <f t="shared" si="5"/>
        <v>35.494961802127314</v>
      </c>
      <c r="J32" s="32">
        <f t="shared" si="6"/>
        <v>28.394577638359848</v>
      </c>
    </row>
    <row r="33" spans="2:10" s="21" customFormat="1" ht="18.899999999999999" customHeight="1">
      <c r="B33" s="1">
        <v>24</v>
      </c>
      <c r="C33" s="20" t="s">
        <v>50</v>
      </c>
      <c r="D33" s="42">
        <v>1</v>
      </c>
      <c r="E33" s="42">
        <v>8584</v>
      </c>
      <c r="F33" s="42">
        <v>3434</v>
      </c>
      <c r="G33" s="42">
        <v>5150</v>
      </c>
      <c r="H33" s="42">
        <v>1971</v>
      </c>
      <c r="I33" s="31">
        <f t="shared" si="5"/>
        <v>38.271844660194176</v>
      </c>
      <c r="J33" s="32">
        <f t="shared" si="6"/>
        <v>22.961323392357876</v>
      </c>
    </row>
    <row r="34" spans="2:10" s="21" customFormat="1" ht="18.899999999999999" customHeight="1">
      <c r="B34" s="1">
        <v>25</v>
      </c>
      <c r="C34" s="20" t="s">
        <v>51</v>
      </c>
      <c r="D34" s="42">
        <v>1</v>
      </c>
      <c r="E34" s="42">
        <v>8781</v>
      </c>
      <c r="F34" s="42">
        <v>529</v>
      </c>
      <c r="G34" s="42">
        <v>8252</v>
      </c>
      <c r="H34" s="42">
        <v>42</v>
      </c>
      <c r="I34" s="31">
        <f t="shared" si="5"/>
        <v>0.50896752302472126</v>
      </c>
      <c r="J34" s="32">
        <f t="shared" si="6"/>
        <v>0.47830543218312266</v>
      </c>
    </row>
    <row r="35" spans="2:10" s="21" customFormat="1" ht="18.899999999999999" customHeight="1" thickBot="1">
      <c r="B35" s="1">
        <v>26</v>
      </c>
      <c r="C35" s="7" t="s">
        <v>30</v>
      </c>
      <c r="D35" s="42">
        <v>13</v>
      </c>
      <c r="E35" s="42">
        <v>68398</v>
      </c>
      <c r="F35" s="42">
        <v>7390</v>
      </c>
      <c r="G35" s="42">
        <v>61008</v>
      </c>
      <c r="H35" s="42">
        <v>25409</v>
      </c>
      <c r="I35" s="31">
        <f t="shared" si="5"/>
        <v>41.64863624442696</v>
      </c>
      <c r="J35" s="32">
        <f t="shared" si="6"/>
        <v>37.148747039387118</v>
      </c>
    </row>
    <row r="36" spans="2:10" s="21" customFormat="1" ht="18.899999999999999" customHeight="1" thickBot="1">
      <c r="B36" s="13"/>
      <c r="C36" s="10" t="s">
        <v>31</v>
      </c>
      <c r="D36" s="37">
        <f>SUM(D22:D35)</f>
        <v>162</v>
      </c>
      <c r="E36" s="37">
        <f>SUM(E22:E35)</f>
        <v>1327321</v>
      </c>
      <c r="F36" s="37">
        <f>SUM(F22:F35)</f>
        <v>203414</v>
      </c>
      <c r="G36" s="37">
        <f>SUM(G22:G35)</f>
        <v>1123907</v>
      </c>
      <c r="H36" s="37">
        <f>SUM(H22:H35)</f>
        <v>748093</v>
      </c>
      <c r="I36" s="26">
        <f>H36*100/G36</f>
        <v>66.561824065514315</v>
      </c>
      <c r="J36" s="27">
        <f>H36*100/E36</f>
        <v>56.361121386612581</v>
      </c>
    </row>
    <row r="37" spans="2:10" s="21" customFormat="1" ht="18.899999999999999" customHeight="1" thickBot="1">
      <c r="B37" s="1">
        <v>27</v>
      </c>
      <c r="C37" s="9" t="s">
        <v>48</v>
      </c>
      <c r="D37" s="42">
        <v>55</v>
      </c>
      <c r="E37" s="42">
        <v>296085</v>
      </c>
      <c r="F37" s="42">
        <v>41926</v>
      </c>
      <c r="G37" s="42">
        <v>254159</v>
      </c>
      <c r="H37" s="42">
        <v>150409</v>
      </c>
      <c r="I37" s="31">
        <f>H37*100/G37</f>
        <v>59.179096549797571</v>
      </c>
      <c r="J37" s="32">
        <f>H37*100/E37</f>
        <v>50.799263724943849</v>
      </c>
    </row>
    <row r="38" spans="2:10" s="21" customFormat="1" ht="18.899999999999999" customHeight="1" thickBot="1">
      <c r="B38" s="16"/>
      <c r="C38" s="14" t="s">
        <v>32</v>
      </c>
      <c r="D38" s="37">
        <f>SUM(D37:D37)</f>
        <v>55</v>
      </c>
      <c r="E38" s="37">
        <f>SUM(E37:E37)</f>
        <v>296085</v>
      </c>
      <c r="F38" s="37">
        <f>SUM(F37:F37)</f>
        <v>41926</v>
      </c>
      <c r="G38" s="37">
        <f>SUM(G37:G37)</f>
        <v>254159</v>
      </c>
      <c r="H38" s="37">
        <f>SUM(H37:H37)</f>
        <v>150409</v>
      </c>
      <c r="I38" s="26">
        <f>H38*100/G38</f>
        <v>59.179096549797571</v>
      </c>
      <c r="J38" s="29">
        <f>H38*100/E38</f>
        <v>50.799263724943849</v>
      </c>
    </row>
    <row r="39" spans="2:10" s="21" customFormat="1" ht="18.899999999999999" customHeight="1" thickBot="1">
      <c r="B39" s="16"/>
      <c r="C39" s="14" t="s">
        <v>33</v>
      </c>
      <c r="D39" s="37">
        <f>SUM(D36+D38)</f>
        <v>217</v>
      </c>
      <c r="E39" s="37">
        <f>SUM(E36+E38)</f>
        <v>1623406</v>
      </c>
      <c r="F39" s="37">
        <f>SUM(F36+F38)</f>
        <v>245340</v>
      </c>
      <c r="G39" s="37">
        <f>SUM(G36+G38)</f>
        <v>1378066</v>
      </c>
      <c r="H39" s="37">
        <f>SUM(H36+H38)</f>
        <v>898502</v>
      </c>
      <c r="I39" s="26">
        <f>H39*100/G39</f>
        <v>65.20021537429993</v>
      </c>
      <c r="J39" s="29">
        <f>H39*100/E39</f>
        <v>55.346721645725097</v>
      </c>
    </row>
    <row r="40" spans="2:10" s="21" customFormat="1" ht="18.899999999999999" customHeight="1" thickBot="1">
      <c r="B40" s="15">
        <v>28</v>
      </c>
      <c r="C40" s="11" t="s">
        <v>34</v>
      </c>
      <c r="D40" s="42">
        <v>23</v>
      </c>
      <c r="E40" s="42">
        <v>31533</v>
      </c>
      <c r="F40" s="42">
        <v>3469</v>
      </c>
      <c r="G40" s="42">
        <v>28064</v>
      </c>
      <c r="H40" s="42">
        <v>23124</v>
      </c>
      <c r="I40" s="31">
        <f>H40*100/G40</f>
        <v>82.397377423033063</v>
      </c>
      <c r="J40" s="32">
        <f>H40*100/E40</f>
        <v>73.332699077157258</v>
      </c>
    </row>
    <row r="41" spans="2:10" s="21" customFormat="1" ht="18.899999999999999" customHeight="1" thickBot="1">
      <c r="B41" s="16"/>
      <c r="C41" s="14" t="s">
        <v>35</v>
      </c>
      <c r="D41" s="37">
        <f>SUM(D40)</f>
        <v>23</v>
      </c>
      <c r="E41" s="37">
        <f t="shared" ref="E41:J41" si="7">SUM(E40)</f>
        <v>31533</v>
      </c>
      <c r="F41" s="37">
        <f t="shared" si="7"/>
        <v>3469</v>
      </c>
      <c r="G41" s="37">
        <f t="shared" si="7"/>
        <v>28064</v>
      </c>
      <c r="H41" s="37">
        <f t="shared" si="7"/>
        <v>23124</v>
      </c>
      <c r="I41" s="26">
        <f t="shared" si="7"/>
        <v>82.397377423033063</v>
      </c>
      <c r="J41" s="26">
        <f t="shared" si="7"/>
        <v>73.332699077157258</v>
      </c>
    </row>
    <row r="42" spans="2:10" s="21" customFormat="1" ht="18.899999999999999" customHeight="1" thickBot="1">
      <c r="B42" s="16"/>
      <c r="C42" s="14" t="s">
        <v>36</v>
      </c>
      <c r="D42" s="37">
        <f>SUM(D21+D39+D41)</f>
        <v>759</v>
      </c>
      <c r="E42" s="37">
        <f>SUM(E21+E39+E41)</f>
        <v>6892515</v>
      </c>
      <c r="F42" s="37">
        <f>SUM(F21+F39+F41)</f>
        <v>890466</v>
      </c>
      <c r="G42" s="37">
        <f>SUM(G21+G39+G41)</f>
        <v>6002049</v>
      </c>
      <c r="H42" s="37">
        <f>SUM(H21+H39+H41)</f>
        <v>2231963</v>
      </c>
      <c r="I42" s="26">
        <f>H42*100/G42</f>
        <v>37.186684080719765</v>
      </c>
      <c r="J42" s="26">
        <f>H42*100/E42</f>
        <v>32.38241773866288</v>
      </c>
    </row>
    <row r="43" spans="2:10" s="21" customFormat="1" ht="18.899999999999999" customHeight="1" thickBot="1">
      <c r="B43" s="15">
        <v>29</v>
      </c>
      <c r="C43" s="11" t="s">
        <v>37</v>
      </c>
      <c r="D43" s="42">
        <v>71</v>
      </c>
      <c r="E43" s="42">
        <v>185525</v>
      </c>
      <c r="F43" s="42">
        <v>1820</v>
      </c>
      <c r="G43" s="42">
        <v>183705</v>
      </c>
      <c r="H43" s="42">
        <v>52554</v>
      </c>
      <c r="I43" s="31">
        <f>H43*100/G43</f>
        <v>28.607822323834409</v>
      </c>
      <c r="J43" s="32">
        <f>H43*100/E43</f>
        <v>28.327179625387416</v>
      </c>
    </row>
    <row r="44" spans="2:10" s="21" customFormat="1" ht="18.899999999999999" customHeight="1" thickBot="1">
      <c r="B44" s="16"/>
      <c r="C44" s="14" t="s">
        <v>38</v>
      </c>
      <c r="D44" s="37">
        <f>SUM(D43)</f>
        <v>71</v>
      </c>
      <c r="E44" s="37">
        <f t="shared" ref="E44:H44" si="8">SUM(E43)</f>
        <v>185525</v>
      </c>
      <c r="F44" s="37">
        <f t="shared" si="8"/>
        <v>1820</v>
      </c>
      <c r="G44" s="37">
        <f t="shared" si="8"/>
        <v>183705</v>
      </c>
      <c r="H44" s="37">
        <f t="shared" si="8"/>
        <v>52554</v>
      </c>
      <c r="I44" s="25">
        <f t="shared" ref="I44" si="9">SUM(I43)</f>
        <v>28.607822323834409</v>
      </c>
      <c r="J44" s="30">
        <f t="shared" ref="J44" si="10">SUM(J43)</f>
        <v>28.327179625387416</v>
      </c>
    </row>
    <row r="45" spans="2:10" s="21" customFormat="1" ht="18.899999999999999" customHeight="1" thickBot="1">
      <c r="B45" s="1">
        <v>30</v>
      </c>
      <c r="C45" s="8" t="s">
        <v>47</v>
      </c>
      <c r="D45" s="42">
        <v>6</v>
      </c>
      <c r="E45" s="42">
        <v>0</v>
      </c>
      <c r="F45" s="42">
        <v>0</v>
      </c>
      <c r="G45" s="42">
        <v>0</v>
      </c>
      <c r="H45" s="42">
        <v>35</v>
      </c>
      <c r="I45" s="31">
        <v>0</v>
      </c>
      <c r="J45" s="31">
        <v>0</v>
      </c>
    </row>
    <row r="46" spans="2:10" s="21" customFormat="1" ht="18.899999999999999" customHeight="1" thickBot="1">
      <c r="B46" s="16"/>
      <c r="C46" s="14" t="s">
        <v>39</v>
      </c>
      <c r="D46" s="37">
        <f>SUM(D45:D45)</f>
        <v>6</v>
      </c>
      <c r="E46" s="37">
        <f>SUM(E45:E45)</f>
        <v>0</v>
      </c>
      <c r="F46" s="37">
        <f>SUM(F45:F45)</f>
        <v>0</v>
      </c>
      <c r="G46" s="37">
        <f>SUM(G45:G45)</f>
        <v>0</v>
      </c>
      <c r="H46" s="37">
        <f>SUM(H45:H45)</f>
        <v>35</v>
      </c>
      <c r="I46" s="26">
        <v>0</v>
      </c>
      <c r="J46" s="27">
        <v>0</v>
      </c>
    </row>
    <row r="47" spans="2:10" s="21" customFormat="1" ht="40.950000000000003" customHeight="1" thickBot="1">
      <c r="B47" s="16"/>
      <c r="C47" s="17" t="s">
        <v>2</v>
      </c>
      <c r="D47" s="37"/>
      <c r="E47" s="37"/>
      <c r="F47" s="38"/>
      <c r="G47" s="37"/>
      <c r="H47" s="37"/>
      <c r="I47" s="26"/>
      <c r="J47" s="27"/>
    </row>
    <row r="48" spans="2:10" s="21" customFormat="1" ht="18.899999999999999" customHeight="1" thickBot="1">
      <c r="B48" s="3"/>
      <c r="C48" s="10" t="s">
        <v>3</v>
      </c>
      <c r="D48" s="37">
        <f>SUM(D44+D46+D42)</f>
        <v>836</v>
      </c>
      <c r="E48" s="37">
        <f>SUM(E42+E44+E46)</f>
        <v>7078040</v>
      </c>
      <c r="F48" s="37">
        <f>SUM(F42+F44+F46)</f>
        <v>892286</v>
      </c>
      <c r="G48" s="37">
        <f>SUM(G42+G44+G46)</f>
        <v>6185754</v>
      </c>
      <c r="H48" s="37">
        <f>SUM(H42+H44+H46+H47)</f>
        <v>2284552</v>
      </c>
      <c r="I48" s="26">
        <f>H48*100/G48</f>
        <v>36.932474197971665</v>
      </c>
      <c r="J48" s="27">
        <f>H48*100/E48</f>
        <v>32.276618951009034</v>
      </c>
    </row>
    <row r="49" spans="2:10">
      <c r="B49" t="s">
        <v>52</v>
      </c>
      <c r="I49" s="48" t="s">
        <v>4</v>
      </c>
      <c r="J49" s="48"/>
    </row>
  </sheetData>
  <mergeCells count="14">
    <mergeCell ref="I49:J49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2022-05-09T12:11:51Z</dcterms:modified>
</cp:coreProperties>
</file>