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2\162nd SLBC Final Annexures\SLBC ANNEXURES\"/>
    </mc:Choice>
  </mc:AlternateContent>
  <bookViews>
    <workbookView xWindow="0" yWindow="0" windowWidth="23040" windowHeight="9072"/>
  </bookViews>
  <sheets>
    <sheet name="PS14 " sheetId="1" r:id="rId1"/>
  </sheets>
  <definedNames>
    <definedName name="\D">#REF!</definedName>
    <definedName name="\I">#REF!</definedName>
    <definedName name="_xlnm.Print_Area" localSheetId="0">'PS14 '!$A$1:$U$52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8" i="1" l="1"/>
  <c r="R48" i="1"/>
  <c r="Q48" i="1"/>
  <c r="N48" i="1"/>
  <c r="M48" i="1"/>
  <c r="L48" i="1"/>
  <c r="K48" i="1"/>
  <c r="H48" i="1"/>
  <c r="G48" i="1"/>
  <c r="F48" i="1"/>
  <c r="E48" i="1"/>
  <c r="Q47" i="1"/>
  <c r="Q49" i="1" s="1"/>
  <c r="Q51" i="1" s="1"/>
  <c r="P47" i="1"/>
  <c r="O47" i="1"/>
  <c r="L47" i="1"/>
  <c r="L49" i="1" s="1"/>
  <c r="L51" i="1" s="1"/>
  <c r="K47" i="1"/>
  <c r="K49" i="1" s="1"/>
  <c r="K51" i="1" s="1"/>
  <c r="J47" i="1"/>
  <c r="J49" i="1" s="1"/>
  <c r="J51" i="1" s="1"/>
  <c r="I47" i="1"/>
  <c r="Q45" i="1"/>
  <c r="P45" i="1"/>
  <c r="O45" i="1"/>
  <c r="N45" i="1"/>
  <c r="M45" i="1"/>
  <c r="L45" i="1"/>
  <c r="K45" i="1"/>
  <c r="J45" i="1"/>
  <c r="I45" i="1"/>
  <c r="H45" i="1"/>
  <c r="E45" i="1"/>
  <c r="D45" i="1"/>
  <c r="R44" i="1"/>
  <c r="R45" i="1" s="1"/>
  <c r="G44" i="1"/>
  <c r="S44" i="1" s="1"/>
  <c r="S45" i="1" s="1"/>
  <c r="F44" i="1"/>
  <c r="F45" i="1" s="1"/>
  <c r="S42" i="1"/>
  <c r="R42" i="1"/>
  <c r="Q42" i="1"/>
  <c r="P42" i="1"/>
  <c r="P48" i="1" s="1"/>
  <c r="O42" i="1"/>
  <c r="O48" i="1" s="1"/>
  <c r="N42" i="1"/>
  <c r="M42" i="1"/>
  <c r="L42" i="1"/>
  <c r="K42" i="1"/>
  <c r="J42" i="1"/>
  <c r="J48" i="1" s="1"/>
  <c r="I42" i="1"/>
  <c r="I48" i="1" s="1"/>
  <c r="H42" i="1"/>
  <c r="G42" i="1"/>
  <c r="F42" i="1"/>
  <c r="E42" i="1"/>
  <c r="D42" i="1"/>
  <c r="D48" i="1" s="1"/>
  <c r="S39" i="1"/>
  <c r="R39" i="1"/>
  <c r="Q39" i="1"/>
  <c r="P39" i="1"/>
  <c r="O39" i="1"/>
  <c r="N39" i="1"/>
  <c r="M39" i="1"/>
  <c r="G39" i="1" s="1"/>
  <c r="L39" i="1"/>
  <c r="K39" i="1"/>
  <c r="J39" i="1"/>
  <c r="I39" i="1"/>
  <c r="H39" i="1"/>
  <c r="F39" i="1" s="1"/>
  <c r="G38" i="1"/>
  <c r="F38" i="1"/>
  <c r="D38" i="1" s="1"/>
  <c r="D39" i="1" s="1"/>
  <c r="D47" i="1" s="1"/>
  <c r="D49" i="1" s="1"/>
  <c r="D51" i="1" s="1"/>
  <c r="E38" i="1"/>
  <c r="E39" i="1" s="1"/>
  <c r="E47" i="1" s="1"/>
  <c r="E49" i="1" s="1"/>
  <c r="E51" i="1" s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Q22" i="1"/>
  <c r="P22" i="1"/>
  <c r="O22" i="1"/>
  <c r="N22" i="1"/>
  <c r="N47" i="1" s="1"/>
  <c r="N49" i="1" s="1"/>
  <c r="N51" i="1" s="1"/>
  <c r="M22" i="1"/>
  <c r="G22" i="1" s="1"/>
  <c r="L22" i="1"/>
  <c r="K22" i="1"/>
  <c r="J22" i="1"/>
  <c r="I22" i="1"/>
  <c r="H22" i="1"/>
  <c r="H47" i="1" s="1"/>
  <c r="H49" i="1" s="1"/>
  <c r="H51" i="1" s="1"/>
  <c r="E22" i="1"/>
  <c r="D22" i="1"/>
  <c r="R21" i="1"/>
  <c r="G21" i="1"/>
  <c r="S21" i="1" s="1"/>
  <c r="F21" i="1"/>
  <c r="G20" i="1"/>
  <c r="S20" i="1" s="1"/>
  <c r="F20" i="1"/>
  <c r="R20" i="1" s="1"/>
  <c r="S19" i="1"/>
  <c r="G19" i="1"/>
  <c r="F19" i="1"/>
  <c r="R19" i="1" s="1"/>
  <c r="R18" i="1"/>
  <c r="G18" i="1"/>
  <c r="S18" i="1" s="1"/>
  <c r="F18" i="1"/>
  <c r="G17" i="1"/>
  <c r="S17" i="1" s="1"/>
  <c r="F17" i="1"/>
  <c r="R17" i="1" s="1"/>
  <c r="S16" i="1"/>
  <c r="G16" i="1"/>
  <c r="F16" i="1"/>
  <c r="R16" i="1" s="1"/>
  <c r="R15" i="1"/>
  <c r="G15" i="1"/>
  <c r="S15" i="1" s="1"/>
  <c r="F15" i="1"/>
  <c r="G14" i="1"/>
  <c r="S14" i="1" s="1"/>
  <c r="F14" i="1"/>
  <c r="R14" i="1" s="1"/>
  <c r="S13" i="1"/>
  <c r="G13" i="1"/>
  <c r="F13" i="1"/>
  <c r="R13" i="1" s="1"/>
  <c r="R12" i="1"/>
  <c r="G12" i="1"/>
  <c r="S12" i="1" s="1"/>
  <c r="F12" i="1"/>
  <c r="G11" i="1"/>
  <c r="S11" i="1" s="1"/>
  <c r="F11" i="1"/>
  <c r="R11" i="1" s="1"/>
  <c r="S10" i="1"/>
  <c r="G10" i="1"/>
  <c r="F10" i="1"/>
  <c r="R10" i="1" s="1"/>
  <c r="O49" i="1" l="1"/>
  <c r="O51" i="1" s="1"/>
  <c r="S22" i="1"/>
  <c r="S47" i="1" s="1"/>
  <c r="S49" i="1" s="1"/>
  <c r="S51" i="1" s="1"/>
  <c r="G47" i="1"/>
  <c r="G49" i="1" s="1"/>
  <c r="G51" i="1" s="1"/>
  <c r="P49" i="1"/>
  <c r="P51" i="1" s="1"/>
  <c r="I49" i="1"/>
  <c r="I51" i="1" s="1"/>
  <c r="G45" i="1"/>
  <c r="M47" i="1"/>
  <c r="M49" i="1" s="1"/>
  <c r="M51" i="1" s="1"/>
  <c r="F22" i="1"/>
  <c r="F47" i="1" s="1"/>
  <c r="F49" i="1" s="1"/>
  <c r="F51" i="1" s="1"/>
  <c r="R22" i="1" l="1"/>
  <c r="R47" i="1" s="1"/>
  <c r="R49" i="1" s="1"/>
  <c r="R51" i="1" s="1"/>
</calcChain>
</file>

<file path=xl/sharedStrings.xml><?xml version="1.0" encoding="utf-8"?>
<sst xmlns="http://schemas.openxmlformats.org/spreadsheetml/2006/main" count="79" uniqueCount="62">
  <si>
    <t>PRIORITY/ NON-PRIORITY SECTOR ADVANCES AS ON 30.09.2022</t>
  </si>
  <si>
    <t>(Amount in lacs)</t>
  </si>
  <si>
    <t>S.No.</t>
  </si>
  <si>
    <t>BANK NAME</t>
  </si>
  <si>
    <t>TOTAL ADVANCES</t>
  </si>
  <si>
    <t>OUT OF (1) PRIORITY SECTOR ADVANCES</t>
  </si>
  <si>
    <t>OUT OF PRIORITY SECTOR</t>
  </si>
  <si>
    <t>NON PRIORITY SECTOR ADVANCES</t>
  </si>
  <si>
    <t>TOTAL  AGRICULTURE  ADVANCES</t>
  </si>
  <si>
    <t>out of 3, ADVANCES TO SMALL &amp; MARGINAL FARMERS</t>
  </si>
  <si>
    <t xml:space="preserve">MSME ADVANCES </t>
  </si>
  <si>
    <t xml:space="preserve">OTHER PRIORITY SECTOR </t>
  </si>
  <si>
    <t>Export Credit</t>
  </si>
  <si>
    <t>NUMBER</t>
  </si>
  <si>
    <t>AMOUNT</t>
  </si>
  <si>
    <t>A.</t>
  </si>
  <si>
    <t>PUBLIC SECTOR BANKS</t>
  </si>
  <si>
    <t xml:space="preserve"> 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</si>
  <si>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</si>
  <si>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</si>
  <si>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</si>
  <si>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</si>
  <si>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</si>
  <si>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</si>
  <si>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</si>
  <si>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</si>
  <si>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</si>
  <si>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</si>
  <si>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</si>
  <si>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</si>
  <si>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</si>
  <si>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</si>
  <si>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</si>
  <si>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</si>
  <si>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</si>
  <si>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</si>
  <si>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</si>
  <si>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</si>
  <si>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</si>
  <si>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</si>
  <si>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</si>
  <si>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</si>
  <si>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</si>
  <si>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</si>
  <si>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</si>
  <si>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</si>
  <si>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</si>
  <si>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</si>
  <si>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C</t>
  </si>
  <si>
    <t xml:space="preserve">REGIONAL RURAL BANKS </t>
  </si>
  <si>
    <t>Punjab Gramin Bank</t>
  </si>
  <si>
    <t>D</t>
  </si>
  <si>
    <t xml:space="preserve">COOPERATIVE BANKS  </t>
  </si>
  <si>
    <t>Punjab State Cooperative Bank</t>
  </si>
  <si>
    <t>SCHEDULED COMMERCIAL BANKS</t>
  </si>
  <si>
    <t>Comm.Bks (A+B)</t>
  </si>
  <si>
    <t>RRBs ( C)</t>
  </si>
  <si>
    <t>TOTAL (A+B+C)</t>
  </si>
  <si>
    <t>G.TOTAL (A+B+C+D)</t>
  </si>
  <si>
    <t>SLBC PUNJAB</t>
  </si>
  <si>
    <t xml:space="preserve">                                                                                                                                                 </t>
  </si>
  <si>
    <t xml:space="preserve">   Annexure- 11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</si>
</sst>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4"/>
      <name val="Times New Roman"/>
    </font>
    <font>
      <sz val="12"/>
      <color theme="1"/>
      <name val="Times New Roman"/>
      <family val="1"/>
    </font>
    <font>
      <b/>
      <sz val="24"/>
      <color theme="1"/>
      <name val="Tahoma"/>
      <family val="2"/>
    </font>
    <font>
      <b/>
      <sz val="26"/>
      <color theme="1"/>
      <name val="Tahoma"/>
      <family val="2"/>
    </font>
    <font>
      <b/>
      <sz val="22"/>
      <color theme="1"/>
      <name val="Rupee Foradian"/>
      <family val="2"/>
    </font>
    <font>
      <b/>
      <sz val="20"/>
      <color theme="1"/>
      <name val="Tahoma"/>
      <family val="2"/>
    </font>
    <font>
      <sz val="14"/>
      <color theme="1"/>
      <name val="Tahoma"/>
      <family val="2"/>
    </font>
    <font>
      <b/>
      <sz val="22"/>
      <color theme="1"/>
      <name val="Tahoma"/>
      <family val="2"/>
    </font>
    <font>
      <sz val="14"/>
      <color theme="1"/>
      <name val="Times New Roman"/>
      <family val="1"/>
    </font>
    <font>
      <sz val="22"/>
      <color theme="1"/>
      <name val="Times New Roman"/>
      <family val="1"/>
    </font>
    <font>
      <u/>
      <sz val="14"/>
      <color indexed="12"/>
      <name val="Times New Roman"/>
      <family val="1"/>
    </font>
    <font>
      <sz val="20"/>
      <color theme="1"/>
      <name val="Times New Roman"/>
      <family val="1"/>
    </font>
    <font>
      <sz val="22"/>
      <color theme="1"/>
      <name val="Tahoma"/>
      <family val="2"/>
    </font>
    <font>
      <b/>
      <sz val="14"/>
      <color theme="1"/>
      <name val="Times New Roman"/>
      <family val="1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3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0" xfId="0" applyFont="1" applyFill="1"/>
    <xf numFmtId="0" fontId="7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1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13" fillId="0" borderId="0" xfId="0" applyFont="1" applyFill="1"/>
    <xf numFmtId="0" fontId="7" fillId="0" borderId="12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1" fontId="7" fillId="0" borderId="39" xfId="1" applyNumberFormat="1" applyFont="1" applyFill="1" applyBorder="1" applyAlignment="1" applyProtection="1">
      <alignment vertical="center"/>
    </xf>
    <xf numFmtId="1" fontId="7" fillId="0" borderId="43" xfId="0" applyNumberFormat="1" applyFont="1" applyFill="1" applyBorder="1" applyAlignment="1">
      <alignment vertical="center"/>
    </xf>
    <xf numFmtId="1" fontId="7" fillId="0" borderId="36" xfId="1" applyNumberFormat="1" applyFont="1" applyFill="1" applyBorder="1" applyAlignment="1" applyProtection="1">
      <alignment vertical="center"/>
    </xf>
    <xf numFmtId="1" fontId="7" fillId="0" borderId="26" xfId="0" applyNumberFormat="1" applyFont="1" applyFill="1" applyBorder="1" applyAlignment="1">
      <alignment vertical="center"/>
    </xf>
    <xf numFmtId="1" fontId="7" fillId="0" borderId="16" xfId="0" applyNumberFormat="1" applyFont="1" applyFill="1" applyBorder="1" applyAlignment="1">
      <alignment vertical="center"/>
    </xf>
    <xf numFmtId="1" fontId="7" fillId="0" borderId="1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1" fontId="8" fillId="0" borderId="0" xfId="0" applyNumberFormat="1" applyFont="1" applyFill="1"/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1" fontId="7" fillId="0" borderId="40" xfId="0" applyNumberFormat="1" applyFont="1" applyFill="1" applyBorder="1" applyAlignment="1">
      <alignment vertical="center"/>
    </xf>
    <xf numFmtId="1" fontId="7" fillId="0" borderId="15" xfId="0" applyNumberFormat="1" applyFont="1" applyFill="1" applyBorder="1" applyAlignment="1">
      <alignment vertical="center"/>
    </xf>
    <xf numFmtId="1" fontId="7" fillId="0" borderId="32" xfId="0" applyNumberFormat="1" applyFont="1" applyFill="1" applyBorder="1" applyAlignment="1">
      <alignment vertical="center"/>
    </xf>
    <xf numFmtId="1" fontId="7" fillId="0" borderId="32" xfId="0" applyNumberFormat="1" applyFont="1" applyFill="1" applyBorder="1" applyAlignment="1">
      <alignment horizontal="right" vertical="center"/>
    </xf>
    <xf numFmtId="1" fontId="7" fillId="0" borderId="32" xfId="1" applyNumberFormat="1" applyFont="1" applyFill="1" applyBorder="1" applyAlignment="1" applyProtection="1">
      <alignment vertical="center"/>
    </xf>
    <xf numFmtId="1" fontId="7" fillId="0" borderId="33" xfId="0" applyNumberFormat="1" applyFont="1" applyFill="1" applyBorder="1" applyAlignment="1">
      <alignment vertical="center"/>
    </xf>
    <xf numFmtId="1" fontId="7" fillId="0" borderId="31" xfId="1" applyNumberFormat="1" applyFont="1" applyFill="1" applyBorder="1" applyAlignment="1" applyProtection="1">
      <alignment vertical="center"/>
    </xf>
    <xf numFmtId="1" fontId="7" fillId="0" borderId="34" xfId="0" applyNumberFormat="1" applyFont="1" applyFill="1" applyBorder="1" applyAlignment="1">
      <alignment vertical="center"/>
    </xf>
    <xf numFmtId="1" fontId="7" fillId="0" borderId="34" xfId="1" applyNumberFormat="1" applyFont="1" applyFill="1" applyBorder="1" applyAlignment="1" applyProtection="1">
      <alignment vertical="center"/>
    </xf>
    <xf numFmtId="1" fontId="7" fillId="0" borderId="31" xfId="0" applyNumberFormat="1" applyFont="1" applyFill="1" applyBorder="1" applyAlignment="1">
      <alignment horizontal="right" vertical="center"/>
    </xf>
    <xf numFmtId="1" fontId="7" fillId="0" borderId="34" xfId="0" applyNumberFormat="1" applyFont="1" applyFill="1" applyBorder="1" applyAlignment="1">
      <alignment horizontal="right" vertical="center"/>
    </xf>
    <xf numFmtId="1" fontId="7" fillId="0" borderId="26" xfId="0" applyNumberFormat="1" applyFont="1" applyFill="1" applyBorder="1" applyAlignment="1">
      <alignment horizontal="right" vertical="center"/>
    </xf>
    <xf numFmtId="1" fontId="7" fillId="0" borderId="14" xfId="0" applyNumberFormat="1" applyFont="1" applyFill="1" applyBorder="1" applyAlignment="1">
      <alignment horizontal="right" vertical="center"/>
    </xf>
    <xf numFmtId="1" fontId="7" fillId="0" borderId="38" xfId="0" applyNumberFormat="1" applyFont="1" applyFill="1" applyBorder="1" applyAlignment="1">
      <alignment horizontal="right" vertical="center"/>
    </xf>
    <xf numFmtId="1" fontId="7" fillId="0" borderId="38" xfId="0" applyNumberFormat="1" applyFont="1" applyFill="1" applyBorder="1" applyAlignment="1">
      <alignment vertical="center"/>
    </xf>
    <xf numFmtId="1" fontId="7" fillId="0" borderId="12" xfId="0" applyNumberFormat="1" applyFont="1" applyFill="1" applyBorder="1" applyAlignment="1">
      <alignment vertical="center"/>
    </xf>
    <xf numFmtId="1" fontId="7" fillId="0" borderId="13" xfId="0" applyNumberFormat="1" applyFont="1" applyFill="1" applyBorder="1" applyAlignment="1">
      <alignment vertical="center"/>
    </xf>
    <xf numFmtId="1" fontId="7" fillId="0" borderId="39" xfId="0" applyNumberFormat="1" applyFont="1" applyFill="1" applyBorder="1" applyAlignment="1">
      <alignment vertical="center"/>
    </xf>
    <xf numFmtId="1" fontId="7" fillId="0" borderId="41" xfId="0" applyNumberFormat="1" applyFont="1" applyFill="1" applyBorder="1" applyAlignment="1">
      <alignment vertical="center"/>
    </xf>
    <xf numFmtId="1" fontId="7" fillId="0" borderId="42" xfId="0" applyNumberFormat="1" applyFont="1" applyFill="1" applyBorder="1" applyAlignment="1">
      <alignment vertical="center"/>
    </xf>
    <xf numFmtId="1" fontId="7" fillId="0" borderId="28" xfId="0" applyNumberFormat="1" applyFont="1" applyFill="1" applyBorder="1" applyAlignment="1">
      <alignment vertical="center"/>
    </xf>
    <xf numFmtId="1" fontId="7" fillId="0" borderId="5" xfId="0" applyNumberFormat="1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vertical="center"/>
    </xf>
    <xf numFmtId="17" fontId="2" fillId="0" borderId="0" xfId="0" applyNumberFormat="1" applyFont="1" applyFill="1" applyBorder="1" applyAlignment="1">
      <alignment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49" xfId="0" applyFont="1" applyFill="1" applyBorder="1"/>
    <xf numFmtId="0" fontId="8" fillId="0" borderId="50" xfId="0" applyFont="1" applyFill="1" applyBorder="1"/>
    <xf numFmtId="0" fontId="11" fillId="0" borderId="50" xfId="0" applyFont="1" applyFill="1" applyBorder="1"/>
    <xf numFmtId="0" fontId="13" fillId="0" borderId="50" xfId="0" applyFont="1" applyFill="1" applyBorder="1"/>
    <xf numFmtId="0" fontId="1" fillId="0" borderId="50" xfId="0" applyFont="1" applyFill="1" applyBorder="1"/>
    <xf numFmtId="0" fontId="11" fillId="0" borderId="5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/>
    </xf>
    <xf numFmtId="1" fontId="7" fillId="0" borderId="39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/>
    </xf>
    <xf numFmtId="0" fontId="7" fillId="0" borderId="4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1" fontId="7" fillId="0" borderId="28" xfId="0" applyNumberFormat="1" applyFont="1" applyFill="1" applyBorder="1" applyAlignment="1">
      <alignment horizontal="left" vertical="center"/>
    </xf>
    <xf numFmtId="1" fontId="7" fillId="0" borderId="29" xfId="0" applyNumberFormat="1" applyFont="1" applyFill="1" applyBorder="1" applyAlignment="1">
      <alignment horizontal="left" vertical="center"/>
    </xf>
    <xf numFmtId="0" fontId="9" fillId="0" borderId="29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1" fontId="7" fillId="0" borderId="8" xfId="0" applyNumberFormat="1" applyFont="1" applyFill="1" applyBorder="1" applyAlignment="1">
      <alignment horizontal="left" vertical="center"/>
    </xf>
    <xf numFmtId="1" fontId="7" fillId="0" borderId="9" xfId="0" applyNumberFormat="1" applyFont="1" applyFill="1" applyBorder="1" applyAlignment="1">
      <alignment horizontal="left" vertical="center"/>
    </xf>
    <xf numFmtId="1" fontId="7" fillId="0" borderId="37" xfId="0" applyNumberFormat="1" applyFont="1" applyFill="1" applyBorder="1" applyAlignment="1">
      <alignment horizontal="left" vertical="center"/>
    </xf>
    <xf numFmtId="1" fontId="7" fillId="0" borderId="16" xfId="0" applyNumberFormat="1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left" vertical="center"/>
    </xf>
    <xf numFmtId="1" fontId="7" fillId="0" borderId="27" xfId="0" applyNumberFormat="1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view="pageBreakPreview" zoomScale="40" zoomScaleSheetLayoutView="40" workbookViewId="0">
      <pane xSplit="3" ySplit="9" topLeftCell="D37" activePane="bottomRight" state="frozen"/>
      <selection pane="topRight" activeCell="D1" sqref="D1"/>
      <selection pane="bottomLeft" activeCell="A9" sqref="A9"/>
      <selection pane="bottomRight" activeCell="Q2" sqref="Q2:S2"/>
    </sheetView>
  </sheetViews>
  <sheetFormatPr defaultColWidth="8.90625" defaultRowHeight="18"/>
  <cols>
    <col min="1" max="1" width="6.6328125" style="8" customWidth="1"/>
    <col min="2" max="2" width="10.453125" style="28" customWidth="1"/>
    <col min="3" max="3" width="58.1796875" style="8" customWidth="1"/>
    <col min="4" max="5" width="20" style="8" customWidth="1"/>
    <col min="6" max="6" width="22.453125" style="8" customWidth="1"/>
    <col min="7" max="7" width="21.6328125" style="8" customWidth="1"/>
    <col min="8" max="8" width="19.36328125" style="8" customWidth="1"/>
    <col min="9" max="9" width="20.26953125" style="8" customWidth="1"/>
    <col min="10" max="10" width="19.453125" style="8" customWidth="1"/>
    <col min="11" max="11" width="21.26953125" style="8" customWidth="1"/>
    <col min="12" max="12" width="18.1796875" style="8" customWidth="1"/>
    <col min="13" max="13" width="22.08984375" style="8" customWidth="1"/>
    <col min="14" max="14" width="15.7265625" style="8" customWidth="1"/>
    <col min="15" max="15" width="19.7265625" style="8" customWidth="1"/>
    <col min="16" max="16" width="19.08984375" style="8" customWidth="1"/>
    <col min="17" max="17" width="21.08984375" style="8" customWidth="1"/>
    <col min="18" max="18" width="18.453125" style="8" customWidth="1"/>
    <col min="19" max="19" width="19.90625" style="8" customWidth="1"/>
    <col min="20" max="16384" width="8.90625" style="8"/>
  </cols>
  <sheetData>
    <row r="1" spans="1:19" ht="10.199999999999999" customHeight="1"/>
    <row r="2" spans="1:19" s="1" customFormat="1" ht="31.8" customHeight="1" thickBot="1"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92" t="s">
        <v>61</v>
      </c>
      <c r="R2" s="92"/>
      <c r="S2" s="92"/>
    </row>
    <row r="3" spans="1:19" s="2" customFormat="1" ht="40.200000000000003" customHeight="1" thickBot="1">
      <c r="B3" s="67" t="s">
        <v>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</row>
    <row r="4" spans="1:19" s="2" customFormat="1" ht="24" customHeight="1" thickBot="1">
      <c r="B4" s="70" t="s">
        <v>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</row>
    <row r="5" spans="1:19" s="2" customFormat="1" ht="45" customHeight="1" thickBot="1">
      <c r="B5" s="73" t="s">
        <v>2</v>
      </c>
      <c r="C5" s="76" t="s">
        <v>3</v>
      </c>
      <c r="D5" s="79" t="s">
        <v>4</v>
      </c>
      <c r="E5" s="80"/>
      <c r="F5" s="79" t="s">
        <v>5</v>
      </c>
      <c r="G5" s="80"/>
      <c r="H5" s="83" t="s">
        <v>6</v>
      </c>
      <c r="I5" s="84"/>
      <c r="J5" s="84"/>
      <c r="K5" s="84"/>
      <c r="L5" s="84"/>
      <c r="M5" s="84"/>
      <c r="N5" s="84"/>
      <c r="O5" s="84"/>
      <c r="P5" s="84"/>
      <c r="Q5" s="84"/>
      <c r="R5" s="79" t="s">
        <v>7</v>
      </c>
      <c r="S5" s="80"/>
    </row>
    <row r="6" spans="1:19" s="2" customFormat="1" ht="81.599999999999994" customHeight="1" thickBot="1">
      <c r="B6" s="74"/>
      <c r="C6" s="77"/>
      <c r="D6" s="81"/>
      <c r="E6" s="82"/>
      <c r="F6" s="81"/>
      <c r="G6" s="82"/>
      <c r="H6" s="87" t="s">
        <v>8</v>
      </c>
      <c r="I6" s="88"/>
      <c r="J6" s="87" t="s">
        <v>9</v>
      </c>
      <c r="K6" s="88"/>
      <c r="L6" s="89" t="s">
        <v>10</v>
      </c>
      <c r="M6" s="90"/>
      <c r="N6" s="87" t="s">
        <v>11</v>
      </c>
      <c r="O6" s="88"/>
      <c r="P6" s="89" t="s">
        <v>12</v>
      </c>
      <c r="Q6" s="91"/>
      <c r="R6" s="85"/>
      <c r="S6" s="86"/>
    </row>
    <row r="7" spans="1:19" s="2" customFormat="1" ht="42" customHeight="1" thickBot="1">
      <c r="B7" s="75"/>
      <c r="C7" s="78"/>
      <c r="D7" s="30" t="s">
        <v>13</v>
      </c>
      <c r="E7" s="31" t="s">
        <v>14</v>
      </c>
      <c r="F7" s="30" t="s">
        <v>13</v>
      </c>
      <c r="G7" s="31" t="s">
        <v>14</v>
      </c>
      <c r="H7" s="3" t="s">
        <v>13</v>
      </c>
      <c r="I7" s="3" t="s">
        <v>14</v>
      </c>
      <c r="J7" s="30" t="s">
        <v>13</v>
      </c>
      <c r="K7" s="31" t="s">
        <v>14</v>
      </c>
      <c r="L7" s="4" t="s">
        <v>13</v>
      </c>
      <c r="M7" s="5" t="s">
        <v>14</v>
      </c>
      <c r="N7" s="30" t="s">
        <v>13</v>
      </c>
      <c r="O7" s="31" t="s">
        <v>14</v>
      </c>
      <c r="P7" s="4" t="s">
        <v>13</v>
      </c>
      <c r="Q7" s="5" t="s">
        <v>14</v>
      </c>
      <c r="R7" s="6" t="s">
        <v>13</v>
      </c>
      <c r="S7" s="33" t="s">
        <v>14</v>
      </c>
    </row>
    <row r="8" spans="1:19" s="7" customFormat="1" ht="24.9" customHeight="1" thickBot="1">
      <c r="B8" s="59"/>
      <c r="C8" s="60"/>
      <c r="D8" s="60"/>
      <c r="E8" s="60"/>
      <c r="F8" s="60"/>
      <c r="G8" s="60"/>
      <c r="H8" s="110">
        <v>3</v>
      </c>
      <c r="I8" s="110"/>
      <c r="J8" s="95">
        <v>4</v>
      </c>
      <c r="K8" s="96"/>
      <c r="L8" s="111">
        <v>5</v>
      </c>
      <c r="M8" s="112"/>
      <c r="N8" s="95">
        <v>6</v>
      </c>
      <c r="O8" s="96"/>
      <c r="P8" s="111">
        <v>7</v>
      </c>
      <c r="Q8" s="112"/>
      <c r="R8" s="95">
        <v>8</v>
      </c>
      <c r="S8" s="96"/>
    </row>
    <row r="9" spans="1:19" ht="44.4" customHeight="1">
      <c r="A9" s="61"/>
      <c r="B9" s="9" t="s">
        <v>15</v>
      </c>
      <c r="C9" s="97" t="s">
        <v>16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9"/>
      <c r="R9" s="10"/>
      <c r="S9" s="34"/>
    </row>
    <row r="10" spans="1:19" ht="40.799999999999997" customHeight="1">
      <c r="A10" s="62" t="s">
        <v>17</v>
      </c>
      <c r="B10" s="11">
        <v>1</v>
      </c>
      <c r="C10" s="37" t="s">
        <v>18</v>
      </c>
      <c r="D10" s="38">
        <v>592845</v>
      </c>
      <c r="E10" s="38">
        <v>4524673</v>
      </c>
      <c r="F10" s="38">
        <f>H10+L10+N10+P10</f>
        <v>450268</v>
      </c>
      <c r="G10" s="38">
        <f>I10+M10+O10+Q10</f>
        <v>2608701.0834635999</v>
      </c>
      <c r="H10" s="37">
        <v>325417</v>
      </c>
      <c r="I10" s="37">
        <v>1423988.8670629999</v>
      </c>
      <c r="J10" s="37">
        <v>137626</v>
      </c>
      <c r="K10" s="37">
        <v>368485.94055310002</v>
      </c>
      <c r="L10" s="37">
        <v>108584</v>
      </c>
      <c r="M10" s="37">
        <v>819579.497585</v>
      </c>
      <c r="N10" s="37">
        <v>16258</v>
      </c>
      <c r="O10" s="37">
        <v>362492.71881560003</v>
      </c>
      <c r="P10" s="39">
        <v>9</v>
      </c>
      <c r="Q10" s="40">
        <v>2640</v>
      </c>
      <c r="R10" s="41">
        <f>D10-F10</f>
        <v>142577</v>
      </c>
      <c r="S10" s="42">
        <f>E10-G10</f>
        <v>1915971.9165364001</v>
      </c>
    </row>
    <row r="11" spans="1:19" ht="40.799999999999997" customHeight="1">
      <c r="A11" s="62"/>
      <c r="B11" s="11">
        <v>2</v>
      </c>
      <c r="C11" s="37" t="s">
        <v>19</v>
      </c>
      <c r="D11" s="38">
        <v>309262</v>
      </c>
      <c r="E11" s="38">
        <v>1379872</v>
      </c>
      <c r="F11" s="38">
        <f t="shared" ref="F11:G22" si="0">H11+L11+N11+P11</f>
        <v>263407</v>
      </c>
      <c r="G11" s="38">
        <f t="shared" si="0"/>
        <v>1097206.07357</v>
      </c>
      <c r="H11" s="37">
        <v>190441</v>
      </c>
      <c r="I11" s="37">
        <v>683645.41023000004</v>
      </c>
      <c r="J11" s="37">
        <v>152443</v>
      </c>
      <c r="K11" s="37">
        <v>466911.39891000005</v>
      </c>
      <c r="L11" s="37">
        <v>53735</v>
      </c>
      <c r="M11" s="37">
        <v>290626.02703</v>
      </c>
      <c r="N11" s="37">
        <v>18741</v>
      </c>
      <c r="O11" s="37">
        <v>113817.1829</v>
      </c>
      <c r="P11" s="39">
        <v>490</v>
      </c>
      <c r="Q11" s="40">
        <v>9117.4534099999983</v>
      </c>
      <c r="R11" s="41">
        <f t="shared" ref="R11:S22" si="1">D11-F11</f>
        <v>45855</v>
      </c>
      <c r="S11" s="42">
        <f t="shared" si="1"/>
        <v>282665.92642999999</v>
      </c>
    </row>
    <row r="12" spans="1:19" ht="40.799999999999997" customHeight="1">
      <c r="A12" s="62"/>
      <c r="B12" s="11">
        <v>3</v>
      </c>
      <c r="C12" s="37" t="s">
        <v>20</v>
      </c>
      <c r="D12" s="37">
        <v>170974</v>
      </c>
      <c r="E12" s="37">
        <v>385983.8963963</v>
      </c>
      <c r="F12" s="38">
        <f t="shared" si="0"/>
        <v>23876</v>
      </c>
      <c r="G12" s="38">
        <f t="shared" si="0"/>
        <v>220597.93541677602</v>
      </c>
      <c r="H12" s="37">
        <v>0</v>
      </c>
      <c r="I12" s="37">
        <v>84596.388406500002</v>
      </c>
      <c r="J12" s="37">
        <v>0</v>
      </c>
      <c r="K12" s="37">
        <v>400.30037000000004</v>
      </c>
      <c r="L12" s="37">
        <v>23876</v>
      </c>
      <c r="M12" s="37">
        <v>99813.082677400002</v>
      </c>
      <c r="N12" s="37">
        <v>0</v>
      </c>
      <c r="O12" s="37">
        <v>24243.6594028</v>
      </c>
      <c r="P12" s="37">
        <v>0</v>
      </c>
      <c r="Q12" s="37">
        <v>11944.804930076001</v>
      </c>
      <c r="R12" s="41">
        <f t="shared" si="1"/>
        <v>147098</v>
      </c>
      <c r="S12" s="42">
        <f t="shared" si="1"/>
        <v>165385.96097952398</v>
      </c>
    </row>
    <row r="13" spans="1:19" ht="40.799999999999997" customHeight="1">
      <c r="A13" s="62"/>
      <c r="B13" s="11">
        <v>4</v>
      </c>
      <c r="C13" s="37" t="s">
        <v>21</v>
      </c>
      <c r="D13" s="38">
        <v>118032</v>
      </c>
      <c r="E13" s="38">
        <v>638518</v>
      </c>
      <c r="F13" s="38">
        <f t="shared" si="0"/>
        <v>79564</v>
      </c>
      <c r="G13" s="38">
        <f t="shared" si="0"/>
        <v>375187.62753572455</v>
      </c>
      <c r="H13" s="37">
        <v>29273</v>
      </c>
      <c r="I13" s="37">
        <v>99676</v>
      </c>
      <c r="J13" s="37">
        <v>11709.2</v>
      </c>
      <c r="K13" s="37">
        <v>39870.399999999994</v>
      </c>
      <c r="L13" s="37">
        <v>19719</v>
      </c>
      <c r="M13" s="37">
        <v>163731</v>
      </c>
      <c r="N13" s="37">
        <v>30211</v>
      </c>
      <c r="O13" s="37">
        <v>110507</v>
      </c>
      <c r="P13" s="39">
        <v>361</v>
      </c>
      <c r="Q13" s="40">
        <v>1273.6275357245402</v>
      </c>
      <c r="R13" s="41">
        <f t="shared" si="1"/>
        <v>38468</v>
      </c>
      <c r="S13" s="42">
        <f t="shared" si="1"/>
        <v>263330.37246427545</v>
      </c>
    </row>
    <row r="14" spans="1:19" ht="40.799999999999997" customHeight="1">
      <c r="A14" s="62"/>
      <c r="B14" s="11">
        <v>5</v>
      </c>
      <c r="C14" s="37" t="s">
        <v>22</v>
      </c>
      <c r="D14" s="37">
        <v>141521</v>
      </c>
      <c r="E14" s="37">
        <v>689692.12780004309</v>
      </c>
      <c r="F14" s="38">
        <f t="shared" si="0"/>
        <v>108645</v>
      </c>
      <c r="G14" s="38">
        <f t="shared" si="0"/>
        <v>453567.61940004287</v>
      </c>
      <c r="H14" s="37">
        <v>81788</v>
      </c>
      <c r="I14" s="37">
        <v>277716.84236041195</v>
      </c>
      <c r="J14" s="37">
        <v>63833</v>
      </c>
      <c r="K14" s="37">
        <v>166210.50749451201</v>
      </c>
      <c r="L14" s="37">
        <v>26857</v>
      </c>
      <c r="M14" s="37">
        <v>136443.32576487199</v>
      </c>
      <c r="N14" s="37">
        <v>0</v>
      </c>
      <c r="O14" s="37">
        <v>35821.872481482984</v>
      </c>
      <c r="P14" s="37"/>
      <c r="Q14" s="37">
        <v>3585.5787932759999</v>
      </c>
      <c r="R14" s="41">
        <f t="shared" si="1"/>
        <v>32876</v>
      </c>
      <c r="S14" s="42">
        <f t="shared" si="1"/>
        <v>236124.50840000022</v>
      </c>
    </row>
    <row r="15" spans="1:19" ht="40.799999999999997" customHeight="1">
      <c r="A15" s="62"/>
      <c r="B15" s="12">
        <v>6</v>
      </c>
      <c r="C15" s="37" t="s">
        <v>23</v>
      </c>
      <c r="D15" s="37">
        <v>10582</v>
      </c>
      <c r="E15" s="37">
        <v>79746.62</v>
      </c>
      <c r="F15" s="38">
        <f t="shared" si="0"/>
        <v>4227</v>
      </c>
      <c r="G15" s="38">
        <f t="shared" si="0"/>
        <v>25495.62</v>
      </c>
      <c r="H15" s="37">
        <v>747</v>
      </c>
      <c r="I15" s="37">
        <v>3580.6200000000003</v>
      </c>
      <c r="J15" s="37">
        <v>469</v>
      </c>
      <c r="K15" s="37">
        <v>1995.2360000000003</v>
      </c>
      <c r="L15" s="37">
        <v>3480</v>
      </c>
      <c r="M15" s="37">
        <v>21915</v>
      </c>
      <c r="N15" s="37">
        <v>0</v>
      </c>
      <c r="O15" s="37">
        <v>0</v>
      </c>
      <c r="P15" s="37">
        <v>0</v>
      </c>
      <c r="Q15" s="37">
        <v>0</v>
      </c>
      <c r="R15" s="41">
        <f t="shared" si="1"/>
        <v>6355</v>
      </c>
      <c r="S15" s="42">
        <f t="shared" si="1"/>
        <v>54251</v>
      </c>
    </row>
    <row r="16" spans="1:19" ht="40.799999999999997" customHeight="1">
      <c r="A16" s="62"/>
      <c r="B16" s="11">
        <v>7</v>
      </c>
      <c r="C16" s="37" t="s">
        <v>24</v>
      </c>
      <c r="D16" s="37">
        <v>196876</v>
      </c>
      <c r="E16" s="37">
        <v>1069582.1199075</v>
      </c>
      <c r="F16" s="38">
        <f t="shared" si="0"/>
        <v>156889</v>
      </c>
      <c r="G16" s="38">
        <f t="shared" si="0"/>
        <v>803926.82067812537</v>
      </c>
      <c r="H16" s="37">
        <v>95279</v>
      </c>
      <c r="I16" s="37">
        <v>393788.48008390004</v>
      </c>
      <c r="J16" s="37">
        <v>87431</v>
      </c>
      <c r="K16" s="37">
        <v>308836.6787269999</v>
      </c>
      <c r="L16" s="37">
        <v>48656</v>
      </c>
      <c r="M16" s="37">
        <v>304077.45563685405</v>
      </c>
      <c r="N16" s="37">
        <v>12954</v>
      </c>
      <c r="O16" s="37">
        <v>106060.88495737129</v>
      </c>
      <c r="P16" s="37">
        <v>0</v>
      </c>
      <c r="Q16" s="37">
        <v>0</v>
      </c>
      <c r="R16" s="41">
        <f t="shared" si="1"/>
        <v>39987</v>
      </c>
      <c r="S16" s="42">
        <f t="shared" si="1"/>
        <v>265655.29922937462</v>
      </c>
    </row>
    <row r="17" spans="1:19" ht="40.799999999999997" customHeight="1">
      <c r="A17" s="62"/>
      <c r="B17" s="11">
        <v>8</v>
      </c>
      <c r="C17" s="37" t="s">
        <v>25</v>
      </c>
      <c r="D17" s="37">
        <v>88113</v>
      </c>
      <c r="E17" s="37">
        <v>434403.33478960005</v>
      </c>
      <c r="F17" s="38">
        <f t="shared" si="0"/>
        <v>62472</v>
      </c>
      <c r="G17" s="38">
        <f t="shared" si="0"/>
        <v>266636.89</v>
      </c>
      <c r="H17" s="37">
        <v>25346</v>
      </c>
      <c r="I17" s="37">
        <v>85891.92</v>
      </c>
      <c r="J17" s="37">
        <v>20020</v>
      </c>
      <c r="K17" s="37">
        <v>112087.97894460004</v>
      </c>
      <c r="L17" s="37">
        <v>20183</v>
      </c>
      <c r="M17" s="37">
        <v>112087.97894460004</v>
      </c>
      <c r="N17" s="37">
        <v>16943</v>
      </c>
      <c r="O17" s="37">
        <v>68656.99105539998</v>
      </c>
      <c r="P17" s="37">
        <v>0</v>
      </c>
      <c r="Q17" s="37">
        <v>0</v>
      </c>
      <c r="R17" s="41">
        <f t="shared" si="1"/>
        <v>25641</v>
      </c>
      <c r="S17" s="42">
        <f t="shared" si="1"/>
        <v>167766.44478960003</v>
      </c>
    </row>
    <row r="18" spans="1:19" ht="40.799999999999997" customHeight="1">
      <c r="A18" s="62"/>
      <c r="B18" s="11">
        <v>9</v>
      </c>
      <c r="C18" s="37" t="s">
        <v>26</v>
      </c>
      <c r="D18" s="37">
        <v>39324</v>
      </c>
      <c r="E18" s="37">
        <v>704669.01874100009</v>
      </c>
      <c r="F18" s="38">
        <f t="shared" si="0"/>
        <v>44871</v>
      </c>
      <c r="G18" s="38">
        <f t="shared" si="0"/>
        <v>366380.1591398</v>
      </c>
      <c r="H18" s="37">
        <v>20777</v>
      </c>
      <c r="I18" s="37">
        <v>127324.08001179996</v>
      </c>
      <c r="J18" s="37">
        <v>12871</v>
      </c>
      <c r="K18" s="37">
        <v>29199.6795036</v>
      </c>
      <c r="L18" s="37">
        <v>16504</v>
      </c>
      <c r="M18" s="37">
        <v>170762.28223410001</v>
      </c>
      <c r="N18" s="37">
        <v>7563</v>
      </c>
      <c r="O18" s="37">
        <v>62330.356893900011</v>
      </c>
      <c r="P18" s="37">
        <v>27</v>
      </c>
      <c r="Q18" s="37">
        <v>5963.4400000000005</v>
      </c>
      <c r="R18" s="41">
        <f t="shared" si="1"/>
        <v>-5547</v>
      </c>
      <c r="S18" s="42">
        <f t="shared" si="1"/>
        <v>338288.85960120009</v>
      </c>
    </row>
    <row r="19" spans="1:19" ht="40.799999999999997" customHeight="1">
      <c r="A19" s="62"/>
      <c r="B19" s="12">
        <v>10</v>
      </c>
      <c r="C19" s="37" t="s">
        <v>27</v>
      </c>
      <c r="D19" s="37">
        <v>21770</v>
      </c>
      <c r="E19" s="37">
        <v>264268.9544556</v>
      </c>
      <c r="F19" s="38">
        <f t="shared" si="0"/>
        <v>16527</v>
      </c>
      <c r="G19" s="38">
        <f t="shared" si="0"/>
        <v>119403.22945970001</v>
      </c>
      <c r="H19" s="37">
        <v>4684</v>
      </c>
      <c r="I19" s="37">
        <v>25204.961200000002</v>
      </c>
      <c r="J19" s="37">
        <v>3018</v>
      </c>
      <c r="K19" s="37">
        <v>14192.850000000002</v>
      </c>
      <c r="L19" s="37">
        <v>7736</v>
      </c>
      <c r="M19" s="37">
        <v>64025.88276800001</v>
      </c>
      <c r="N19" s="37">
        <v>4107</v>
      </c>
      <c r="O19" s="37">
        <v>30172.385491700003</v>
      </c>
      <c r="P19" s="37">
        <v>0</v>
      </c>
      <c r="Q19" s="37">
        <v>0</v>
      </c>
      <c r="R19" s="41">
        <f t="shared" si="1"/>
        <v>5243</v>
      </c>
      <c r="S19" s="42">
        <f t="shared" si="1"/>
        <v>144865.7249959</v>
      </c>
    </row>
    <row r="20" spans="1:19" ht="40.799999999999997" customHeight="1">
      <c r="A20" s="62"/>
      <c r="B20" s="11">
        <v>11</v>
      </c>
      <c r="C20" s="37" t="s">
        <v>28</v>
      </c>
      <c r="D20" s="38">
        <v>794323</v>
      </c>
      <c r="E20" s="38">
        <v>6637785.9993057717</v>
      </c>
      <c r="F20" s="38">
        <f t="shared" si="0"/>
        <v>343625</v>
      </c>
      <c r="G20" s="38">
        <f t="shared" si="0"/>
        <v>1511529.6897793715</v>
      </c>
      <c r="H20" s="38">
        <v>280648</v>
      </c>
      <c r="I20" s="38">
        <v>694714.39059879933</v>
      </c>
      <c r="J20" s="38">
        <v>234281</v>
      </c>
      <c r="K20" s="38">
        <v>469529.93380679988</v>
      </c>
      <c r="L20" s="38">
        <v>38079</v>
      </c>
      <c r="M20" s="38">
        <v>468258.54624229996</v>
      </c>
      <c r="N20" s="37">
        <v>24898</v>
      </c>
      <c r="O20" s="37">
        <v>314410.75312370231</v>
      </c>
      <c r="P20" s="39">
        <v>0</v>
      </c>
      <c r="Q20" s="40">
        <v>34145.99981456995</v>
      </c>
      <c r="R20" s="41">
        <f t="shared" si="1"/>
        <v>450698</v>
      </c>
      <c r="S20" s="42">
        <f t="shared" si="1"/>
        <v>5126256.3095264006</v>
      </c>
    </row>
    <row r="21" spans="1:19" ht="40.799999999999997" customHeight="1" thickBot="1">
      <c r="A21" s="62"/>
      <c r="B21" s="11">
        <v>12</v>
      </c>
      <c r="C21" s="37" t="s">
        <v>29</v>
      </c>
      <c r="D21" s="38">
        <v>214855</v>
      </c>
      <c r="E21" s="38">
        <v>1186238.4468933002</v>
      </c>
      <c r="F21" s="38">
        <f t="shared" si="0"/>
        <v>189279</v>
      </c>
      <c r="G21" s="38">
        <f t="shared" si="0"/>
        <v>869189.73421389994</v>
      </c>
      <c r="H21" s="37">
        <v>81703</v>
      </c>
      <c r="I21" s="37">
        <v>304326.39501399995</v>
      </c>
      <c r="J21" s="37">
        <v>56878</v>
      </c>
      <c r="K21" s="37">
        <v>184355.11544280002</v>
      </c>
      <c r="L21" s="37">
        <v>31116</v>
      </c>
      <c r="M21" s="37">
        <v>290653.04941569996</v>
      </c>
      <c r="N21" s="37">
        <v>76460</v>
      </c>
      <c r="O21" s="37">
        <v>274210.28978420002</v>
      </c>
      <c r="P21" s="39">
        <v>0</v>
      </c>
      <c r="Q21" s="40">
        <v>0</v>
      </c>
      <c r="R21" s="41">
        <f t="shared" si="1"/>
        <v>25576</v>
      </c>
      <c r="S21" s="42">
        <f t="shared" si="1"/>
        <v>317048.71267940023</v>
      </c>
    </row>
    <row r="22" spans="1:19" s="13" customFormat="1" ht="40.799999999999997" customHeight="1" thickBot="1">
      <c r="A22" s="63"/>
      <c r="B22" s="14"/>
      <c r="C22" s="23" t="s">
        <v>30</v>
      </c>
      <c r="D22" s="23">
        <f>D10+D11+D12+D13+D14+D15+D16+D17+D18+D19+D20+D21</f>
        <v>2698477</v>
      </c>
      <c r="E22" s="23">
        <f t="shared" ref="E22:Q22" si="2">E10+E11+E12+E13+E14+E15+E16+E17+E18+E19+E20+E21</f>
        <v>17995433.518289115</v>
      </c>
      <c r="F22" s="38">
        <f t="shared" si="0"/>
        <v>1743650</v>
      </c>
      <c r="G22" s="38">
        <f t="shared" si="0"/>
        <v>8717822.4826570395</v>
      </c>
      <c r="H22" s="23">
        <f t="shared" si="2"/>
        <v>1136103</v>
      </c>
      <c r="I22" s="23">
        <f t="shared" si="2"/>
        <v>4204454.3549684109</v>
      </c>
      <c r="J22" s="23">
        <f t="shared" si="2"/>
        <v>780579.2</v>
      </c>
      <c r="K22" s="23">
        <f t="shared" si="2"/>
        <v>2162076.0197524121</v>
      </c>
      <c r="L22" s="23">
        <f t="shared" si="2"/>
        <v>398525</v>
      </c>
      <c r="M22" s="23">
        <f t="shared" si="2"/>
        <v>2941973.1282988261</v>
      </c>
      <c r="N22" s="23">
        <f t="shared" si="2"/>
        <v>208135</v>
      </c>
      <c r="O22" s="23">
        <f t="shared" si="2"/>
        <v>1502724.0949061566</v>
      </c>
      <c r="P22" s="23">
        <f t="shared" si="2"/>
        <v>887</v>
      </c>
      <c r="Q22" s="23">
        <f t="shared" si="2"/>
        <v>68670.904483646489</v>
      </c>
      <c r="R22" s="41">
        <f t="shared" si="1"/>
        <v>954827</v>
      </c>
      <c r="S22" s="42">
        <f t="shared" si="1"/>
        <v>9277611.0356320757</v>
      </c>
    </row>
    <row r="23" spans="1:19" ht="40.799999999999997" customHeight="1">
      <c r="A23" s="62"/>
      <c r="B23" s="15" t="s">
        <v>31</v>
      </c>
      <c r="C23" s="100" t="s">
        <v>32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2"/>
      <c r="Q23" s="102"/>
      <c r="R23" s="102"/>
      <c r="S23" s="103"/>
    </row>
    <row r="24" spans="1:19" ht="40.799999999999997" customHeight="1">
      <c r="A24" s="62"/>
      <c r="B24" s="11">
        <v>13</v>
      </c>
      <c r="C24" s="37" t="s">
        <v>33</v>
      </c>
      <c r="D24" s="38">
        <v>32096</v>
      </c>
      <c r="E24" s="38">
        <v>228656.65142888215</v>
      </c>
      <c r="F24" s="38">
        <f>H24+L24+N24+P24</f>
        <v>23923</v>
      </c>
      <c r="G24" s="38">
        <f>I24+M24+O24+Q24</f>
        <v>153142.53173430005</v>
      </c>
      <c r="H24" s="38">
        <v>17494</v>
      </c>
      <c r="I24" s="38">
        <v>96755.619933800059</v>
      </c>
      <c r="J24" s="38">
        <v>11552</v>
      </c>
      <c r="K24" s="38">
        <v>32982.834681100008</v>
      </c>
      <c r="L24" s="38">
        <v>4697</v>
      </c>
      <c r="M24" s="38">
        <v>41069.555556100007</v>
      </c>
      <c r="N24" s="37">
        <v>1732</v>
      </c>
      <c r="O24" s="37">
        <v>15317.356244399987</v>
      </c>
      <c r="P24" s="39">
        <v>0</v>
      </c>
      <c r="Q24" s="40">
        <v>0</v>
      </c>
      <c r="R24" s="41">
        <v>8173</v>
      </c>
      <c r="S24" s="42">
        <v>75514.119694582056</v>
      </c>
    </row>
    <row r="25" spans="1:19" ht="40.799999999999997" customHeight="1">
      <c r="A25" s="62"/>
      <c r="B25" s="11">
        <v>14</v>
      </c>
      <c r="C25" s="37" t="s">
        <v>34</v>
      </c>
      <c r="D25" s="38">
        <v>8135</v>
      </c>
      <c r="E25" s="38">
        <v>97204.52</v>
      </c>
      <c r="F25" s="38">
        <f t="shared" ref="F25:G39" si="3">H25+L25+N25+P25</f>
        <v>3434</v>
      </c>
      <c r="G25" s="38">
        <f t="shared" si="3"/>
        <v>32738.312714700001</v>
      </c>
      <c r="H25" s="37">
        <v>188</v>
      </c>
      <c r="I25" s="37">
        <v>5891.9126651000015</v>
      </c>
      <c r="J25" s="37">
        <v>0</v>
      </c>
      <c r="K25" s="37">
        <v>0</v>
      </c>
      <c r="L25" s="37">
        <v>2414</v>
      </c>
      <c r="M25" s="37">
        <v>19703.889306900001</v>
      </c>
      <c r="N25" s="37">
        <v>832</v>
      </c>
      <c r="O25" s="37">
        <v>7142.5107427000012</v>
      </c>
      <c r="P25" s="39">
        <v>0</v>
      </c>
      <c r="Q25" s="40">
        <v>0</v>
      </c>
      <c r="R25" s="41">
        <v>4701</v>
      </c>
      <c r="S25" s="42">
        <v>64466.439961699994</v>
      </c>
    </row>
    <row r="26" spans="1:19" ht="40.799999999999997" customHeight="1">
      <c r="A26" s="62"/>
      <c r="B26" s="11">
        <v>15</v>
      </c>
      <c r="C26" s="37" t="s">
        <v>35</v>
      </c>
      <c r="D26" s="38">
        <v>2135961</v>
      </c>
      <c r="E26" s="38">
        <v>5924701.8216550248</v>
      </c>
      <c r="F26" s="38">
        <f t="shared" si="3"/>
        <v>541270</v>
      </c>
      <c r="G26" s="38">
        <f t="shared" si="3"/>
        <v>3695942.160346658</v>
      </c>
      <c r="H26" s="37">
        <v>300130</v>
      </c>
      <c r="I26" s="37">
        <v>1281187.4379009244</v>
      </c>
      <c r="J26" s="37">
        <v>57259</v>
      </c>
      <c r="K26" s="37">
        <v>113575.33645959999</v>
      </c>
      <c r="L26" s="37">
        <v>187846</v>
      </c>
      <c r="M26" s="37">
        <v>2316545.500251933</v>
      </c>
      <c r="N26" s="37">
        <v>53294</v>
      </c>
      <c r="O26" s="37">
        <v>98209.222193801077</v>
      </c>
      <c r="P26" s="39">
        <v>0</v>
      </c>
      <c r="Q26" s="40">
        <v>0</v>
      </c>
      <c r="R26" s="41">
        <v>1594691</v>
      </c>
      <c r="S26" s="43">
        <v>2228759.6613083659</v>
      </c>
    </row>
    <row r="27" spans="1:19" ht="40.799999999999997" customHeight="1">
      <c r="A27" s="62"/>
      <c r="B27" s="11">
        <v>16</v>
      </c>
      <c r="C27" s="37" t="s">
        <v>36</v>
      </c>
      <c r="D27" s="38">
        <v>422367</v>
      </c>
      <c r="E27" s="38">
        <v>2238420.7502163998</v>
      </c>
      <c r="F27" s="38">
        <f t="shared" si="3"/>
        <v>97214</v>
      </c>
      <c r="G27" s="38">
        <f t="shared" si="3"/>
        <v>1050512.6840380016</v>
      </c>
      <c r="H27" s="38">
        <v>73381</v>
      </c>
      <c r="I27" s="38">
        <v>342249.89095505991</v>
      </c>
      <c r="J27" s="38">
        <v>11756</v>
      </c>
      <c r="K27" s="38">
        <v>22078.115172900001</v>
      </c>
      <c r="L27" s="38">
        <v>17478</v>
      </c>
      <c r="M27" s="38">
        <v>640355.6219265617</v>
      </c>
      <c r="N27" s="37">
        <v>6355</v>
      </c>
      <c r="O27" s="37">
        <v>67907.171156379904</v>
      </c>
      <c r="P27" s="39">
        <v>0</v>
      </c>
      <c r="Q27" s="40">
        <v>0</v>
      </c>
      <c r="R27" s="41">
        <v>325153</v>
      </c>
      <c r="S27" s="42">
        <v>1187908.0661782941</v>
      </c>
    </row>
    <row r="28" spans="1:19" ht="40.799999999999997" customHeight="1">
      <c r="A28" s="62"/>
      <c r="B28" s="11">
        <v>17</v>
      </c>
      <c r="C28" s="37" t="s">
        <v>37</v>
      </c>
      <c r="D28" s="38">
        <v>31605</v>
      </c>
      <c r="E28" s="38">
        <v>498728.54</v>
      </c>
      <c r="F28" s="38">
        <f t="shared" si="3"/>
        <v>17270</v>
      </c>
      <c r="G28" s="38">
        <f t="shared" si="3"/>
        <v>377647.70164750004</v>
      </c>
      <c r="H28" s="38">
        <v>9083</v>
      </c>
      <c r="I28" s="38">
        <v>184909.64128450002</v>
      </c>
      <c r="J28" s="38">
        <v>4969</v>
      </c>
      <c r="K28" s="38">
        <v>41218.557415700001</v>
      </c>
      <c r="L28" s="38">
        <v>8165</v>
      </c>
      <c r="M28" s="38">
        <v>192393.8224449</v>
      </c>
      <c r="N28" s="37">
        <v>22</v>
      </c>
      <c r="O28" s="37">
        <v>344.2379181</v>
      </c>
      <c r="P28" s="39">
        <v>0</v>
      </c>
      <c r="Q28" s="40">
        <v>0</v>
      </c>
      <c r="R28" s="41">
        <v>14335</v>
      </c>
      <c r="S28" s="42">
        <v>121080.83809470006</v>
      </c>
    </row>
    <row r="29" spans="1:19" ht="40.799999999999997" customHeight="1">
      <c r="A29" s="62"/>
      <c r="B29" s="11">
        <v>18</v>
      </c>
      <c r="C29" s="37" t="s">
        <v>38</v>
      </c>
      <c r="D29" s="38">
        <v>131084</v>
      </c>
      <c r="E29" s="38">
        <v>405076.59901000001</v>
      </c>
      <c r="F29" s="38">
        <f t="shared" si="3"/>
        <v>58054</v>
      </c>
      <c r="G29" s="38">
        <f t="shared" si="3"/>
        <v>202987.25293000002</v>
      </c>
      <c r="H29" s="38">
        <v>51260</v>
      </c>
      <c r="I29" s="38">
        <v>42008.695569999989</v>
      </c>
      <c r="J29" s="38">
        <v>0</v>
      </c>
      <c r="K29" s="38">
        <v>0</v>
      </c>
      <c r="L29" s="38">
        <v>6474</v>
      </c>
      <c r="M29" s="38">
        <v>159945.26262000002</v>
      </c>
      <c r="N29" s="37">
        <v>320</v>
      </c>
      <c r="O29" s="37">
        <v>1033.29474</v>
      </c>
      <c r="P29" s="39">
        <v>0</v>
      </c>
      <c r="Q29" s="40">
        <v>0</v>
      </c>
      <c r="R29" s="41">
        <v>73022</v>
      </c>
      <c r="S29" s="42">
        <v>202018.72660000002</v>
      </c>
    </row>
    <row r="30" spans="1:19" ht="40.799999999999997" customHeight="1">
      <c r="A30" s="62"/>
      <c r="B30" s="11">
        <v>19</v>
      </c>
      <c r="C30" s="37" t="s">
        <v>39</v>
      </c>
      <c r="D30" s="38">
        <v>27756</v>
      </c>
      <c r="E30" s="38">
        <v>133603.356966975</v>
      </c>
      <c r="F30" s="38">
        <f t="shared" si="3"/>
        <v>21477</v>
      </c>
      <c r="G30" s="38">
        <f t="shared" si="3"/>
        <v>59203.996000000006</v>
      </c>
      <c r="H30" s="37">
        <v>20902</v>
      </c>
      <c r="I30" s="37">
        <v>34994.520000000004</v>
      </c>
      <c r="J30" s="37">
        <v>0</v>
      </c>
      <c r="K30" s="37">
        <v>0</v>
      </c>
      <c r="L30" s="37">
        <v>334</v>
      </c>
      <c r="M30" s="37">
        <v>22443.890000000003</v>
      </c>
      <c r="N30" s="37">
        <v>241</v>
      </c>
      <c r="O30" s="37">
        <v>1765.586</v>
      </c>
      <c r="P30" s="39">
        <v>0</v>
      </c>
      <c r="Q30" s="40">
        <v>0</v>
      </c>
      <c r="R30" s="41">
        <v>6303</v>
      </c>
      <c r="S30" s="43">
        <v>57980.556172725002</v>
      </c>
    </row>
    <row r="31" spans="1:19" ht="40.799999999999997" customHeight="1">
      <c r="A31" s="62"/>
      <c r="B31" s="11">
        <v>20</v>
      </c>
      <c r="C31" s="37" t="s">
        <v>40</v>
      </c>
      <c r="D31" s="38">
        <v>584347</v>
      </c>
      <c r="E31" s="38">
        <v>502507.03577189997</v>
      </c>
      <c r="F31" s="38">
        <f t="shared" si="3"/>
        <v>313431</v>
      </c>
      <c r="G31" s="38">
        <f t="shared" si="3"/>
        <v>233760.93811400002</v>
      </c>
      <c r="H31" s="38">
        <v>268271</v>
      </c>
      <c r="I31" s="38">
        <v>122693.90597029999</v>
      </c>
      <c r="J31" s="38">
        <v>265434</v>
      </c>
      <c r="K31" s="38">
        <v>54189.311837200003</v>
      </c>
      <c r="L31" s="38">
        <v>44902</v>
      </c>
      <c r="M31" s="38">
        <v>110918.89482960002</v>
      </c>
      <c r="N31" s="37">
        <v>256</v>
      </c>
      <c r="O31" s="37">
        <v>68.3015142</v>
      </c>
      <c r="P31" s="39">
        <v>2</v>
      </c>
      <c r="Q31" s="40">
        <v>79.835799899999998</v>
      </c>
      <c r="R31" s="41">
        <v>270916</v>
      </c>
      <c r="S31" s="42">
        <v>268746.09765790001</v>
      </c>
    </row>
    <row r="32" spans="1:19" ht="40.799999999999997" customHeight="1">
      <c r="A32" s="62"/>
      <c r="B32" s="11">
        <v>21</v>
      </c>
      <c r="C32" s="37" t="s">
        <v>41</v>
      </c>
      <c r="D32" s="38">
        <v>161045</v>
      </c>
      <c r="E32" s="38">
        <v>1466414.9175471002</v>
      </c>
      <c r="F32" s="38">
        <f t="shared" si="3"/>
        <v>87919</v>
      </c>
      <c r="G32" s="38">
        <f t="shared" si="3"/>
        <v>992614.89029189991</v>
      </c>
      <c r="H32" s="38">
        <v>64376</v>
      </c>
      <c r="I32" s="38">
        <v>454374.06431649998</v>
      </c>
      <c r="J32" s="38">
        <v>0</v>
      </c>
      <c r="K32" s="38">
        <v>0</v>
      </c>
      <c r="L32" s="38">
        <v>10009</v>
      </c>
      <c r="M32" s="38">
        <v>496177.06911710004</v>
      </c>
      <c r="N32" s="38">
        <v>13530</v>
      </c>
      <c r="O32" s="38">
        <v>35878.896647299989</v>
      </c>
      <c r="P32" s="38">
        <v>4</v>
      </c>
      <c r="Q32" s="40">
        <v>6184.8602109999993</v>
      </c>
      <c r="R32" s="44">
        <v>73126</v>
      </c>
      <c r="S32" s="45">
        <v>473800.02725520002</v>
      </c>
    </row>
    <row r="33" spans="1:19" ht="40.799999999999997" customHeight="1">
      <c r="A33" s="62"/>
      <c r="B33" s="11">
        <v>22</v>
      </c>
      <c r="C33" s="37" t="s">
        <v>42</v>
      </c>
      <c r="D33" s="38">
        <v>0</v>
      </c>
      <c r="E33" s="38">
        <v>35855.180537499997</v>
      </c>
      <c r="F33" s="38">
        <f t="shared" si="3"/>
        <v>3090</v>
      </c>
      <c r="G33" s="38">
        <f t="shared" si="3"/>
        <v>24007.573520000002</v>
      </c>
      <c r="H33" s="38">
        <v>471</v>
      </c>
      <c r="I33" s="38">
        <v>135.96351999999999</v>
      </c>
      <c r="J33" s="38">
        <v>68</v>
      </c>
      <c r="K33" s="38">
        <v>37.249999999999993</v>
      </c>
      <c r="L33" s="38">
        <v>15</v>
      </c>
      <c r="M33" s="38">
        <v>93.61</v>
      </c>
      <c r="N33" s="37">
        <v>2604</v>
      </c>
      <c r="O33" s="37">
        <v>23778</v>
      </c>
      <c r="P33" s="39">
        <v>0</v>
      </c>
      <c r="Q33" s="40">
        <v>0</v>
      </c>
      <c r="R33" s="41">
        <v>2154</v>
      </c>
      <c r="S33" s="42">
        <v>11847.48437</v>
      </c>
    </row>
    <row r="34" spans="1:19" ht="40.799999999999997" customHeight="1">
      <c r="A34" s="62"/>
      <c r="B34" s="11">
        <v>23</v>
      </c>
      <c r="C34" s="37" t="s">
        <v>43</v>
      </c>
      <c r="D34" s="38">
        <v>86162</v>
      </c>
      <c r="E34" s="38">
        <v>204461.75041870031</v>
      </c>
      <c r="F34" s="38">
        <f t="shared" si="3"/>
        <v>79839</v>
      </c>
      <c r="G34" s="38">
        <f t="shared" si="3"/>
        <v>76354.464531100006</v>
      </c>
      <c r="H34" s="38">
        <v>63538</v>
      </c>
      <c r="I34" s="38">
        <v>14997.781482500004</v>
      </c>
      <c r="J34" s="38">
        <v>63489</v>
      </c>
      <c r="K34" s="38">
        <v>14875.7614522</v>
      </c>
      <c r="L34" s="38">
        <v>223</v>
      </c>
      <c r="M34" s="38">
        <v>11409.767660100002</v>
      </c>
      <c r="N34" s="37">
        <v>16078</v>
      </c>
      <c r="O34" s="37">
        <v>49946.915388500005</v>
      </c>
      <c r="P34" s="39">
        <v>0</v>
      </c>
      <c r="Q34" s="40">
        <v>0</v>
      </c>
      <c r="R34" s="41">
        <v>6323</v>
      </c>
      <c r="S34" s="42">
        <v>128107.28588760008</v>
      </c>
    </row>
    <row r="35" spans="1:19" ht="40.799999999999997" customHeight="1">
      <c r="A35" s="62"/>
      <c r="B35" s="11">
        <v>24</v>
      </c>
      <c r="C35" s="37" t="s">
        <v>44</v>
      </c>
      <c r="D35" s="38">
        <v>63562</v>
      </c>
      <c r="E35" s="38">
        <v>279723.4250418556</v>
      </c>
      <c r="F35" s="38">
        <f t="shared" si="3"/>
        <v>24791</v>
      </c>
      <c r="G35" s="38">
        <f t="shared" si="3"/>
        <v>148127.22486859327</v>
      </c>
      <c r="H35" s="37">
        <v>10329</v>
      </c>
      <c r="I35" s="37">
        <v>42382.679710727221</v>
      </c>
      <c r="J35" s="37">
        <v>6836</v>
      </c>
      <c r="K35" s="37">
        <v>19777.388523999998</v>
      </c>
      <c r="L35" s="37">
        <v>13239</v>
      </c>
      <c r="M35" s="37">
        <v>94227.231326466048</v>
      </c>
      <c r="N35" s="37">
        <v>1223</v>
      </c>
      <c r="O35" s="37">
        <v>11517.313831400001</v>
      </c>
      <c r="P35" s="39">
        <v>0</v>
      </c>
      <c r="Q35" s="40">
        <v>0</v>
      </c>
      <c r="R35" s="41">
        <v>38771</v>
      </c>
      <c r="S35" s="43">
        <v>131596.20017326227</v>
      </c>
    </row>
    <row r="36" spans="1:19" ht="40.799999999999997" customHeight="1">
      <c r="A36" s="62"/>
      <c r="B36" s="11">
        <v>25</v>
      </c>
      <c r="C36" s="37" t="s">
        <v>45</v>
      </c>
      <c r="D36" s="38">
        <v>55449</v>
      </c>
      <c r="E36" s="38">
        <v>479928.0441492009</v>
      </c>
      <c r="F36" s="38">
        <f t="shared" si="3"/>
        <v>32766</v>
      </c>
      <c r="G36" s="38">
        <f t="shared" si="3"/>
        <v>313663.61587800033</v>
      </c>
      <c r="H36" s="38">
        <v>21550</v>
      </c>
      <c r="I36" s="38">
        <v>188663.10075540029</v>
      </c>
      <c r="J36" s="38">
        <v>820</v>
      </c>
      <c r="K36" s="38">
        <v>2423.6363386000003</v>
      </c>
      <c r="L36" s="38">
        <v>6387</v>
      </c>
      <c r="M36" s="38">
        <v>79388.494575099976</v>
      </c>
      <c r="N36" s="37">
        <v>4829</v>
      </c>
      <c r="O36" s="37">
        <v>45612.020547500062</v>
      </c>
      <c r="P36" s="39">
        <v>0</v>
      </c>
      <c r="Q36" s="40">
        <v>0</v>
      </c>
      <c r="R36" s="41">
        <v>22683</v>
      </c>
      <c r="S36" s="42">
        <v>166264.42822139981</v>
      </c>
    </row>
    <row r="37" spans="1:19" ht="40.799999999999997" customHeight="1">
      <c r="A37" s="62"/>
      <c r="B37" s="11">
        <v>26</v>
      </c>
      <c r="C37" s="37" t="s">
        <v>46</v>
      </c>
      <c r="D37" s="38">
        <v>149139</v>
      </c>
      <c r="E37" s="38">
        <v>56106.230349500001</v>
      </c>
      <c r="F37" s="38">
        <f t="shared" si="3"/>
        <v>143905</v>
      </c>
      <c r="G37" s="38">
        <f t="shared" si="3"/>
        <v>47536.851843500001</v>
      </c>
      <c r="H37" s="37">
        <v>66608</v>
      </c>
      <c r="I37" s="37">
        <v>22183.539145800001</v>
      </c>
      <c r="J37" s="37">
        <v>62299</v>
      </c>
      <c r="K37" s="37">
        <v>22124.396206900001</v>
      </c>
      <c r="L37" s="37">
        <v>286</v>
      </c>
      <c r="M37" s="37">
        <v>269.92003950000003</v>
      </c>
      <c r="N37" s="37">
        <v>77011</v>
      </c>
      <c r="O37" s="37">
        <v>25083.392658199999</v>
      </c>
      <c r="P37" s="39">
        <v>0</v>
      </c>
      <c r="Q37" s="40">
        <v>0</v>
      </c>
      <c r="R37" s="41">
        <v>5234</v>
      </c>
      <c r="S37" s="43">
        <v>8569.3785060000009</v>
      </c>
    </row>
    <row r="38" spans="1:19" ht="40.799999999999997" customHeight="1" thickBot="1">
      <c r="A38" s="62"/>
      <c r="B38" s="11">
        <v>27</v>
      </c>
      <c r="C38" s="37" t="s">
        <v>47</v>
      </c>
      <c r="D38" s="38">
        <f t="shared" ref="D38:E38" si="4">F38+R38</f>
        <v>46889</v>
      </c>
      <c r="E38" s="38">
        <f t="shared" si="4"/>
        <v>40624.846389999999</v>
      </c>
      <c r="F38" s="38">
        <f t="shared" si="3"/>
        <v>44635</v>
      </c>
      <c r="G38" s="38">
        <f t="shared" si="3"/>
        <v>34116.933889999993</v>
      </c>
      <c r="H38" s="38">
        <v>9963</v>
      </c>
      <c r="I38" s="38">
        <v>3275.0392099999985</v>
      </c>
      <c r="J38" s="38">
        <v>3308</v>
      </c>
      <c r="K38" s="38">
        <v>984.95623000000012</v>
      </c>
      <c r="L38" s="38">
        <v>582</v>
      </c>
      <c r="M38" s="38">
        <v>12500.898349999996</v>
      </c>
      <c r="N38" s="37">
        <v>34090</v>
      </c>
      <c r="O38" s="37">
        <v>18340.996329999998</v>
      </c>
      <c r="P38" s="39">
        <v>0</v>
      </c>
      <c r="Q38" s="40">
        <v>0</v>
      </c>
      <c r="R38" s="41">
        <v>2254</v>
      </c>
      <c r="S38" s="42">
        <v>6507.9125000000058</v>
      </c>
    </row>
    <row r="39" spans="1:19" s="13" customFormat="1" ht="40.799999999999997" customHeight="1" thickBot="1">
      <c r="A39" s="63"/>
      <c r="B39" s="14"/>
      <c r="C39" s="23" t="s">
        <v>30</v>
      </c>
      <c r="D39" s="38">
        <f>D24+D25+D26+D27+D28+D29+D30+D31+D32+D33+D34+D35+D36+D37+D38</f>
        <v>3935597</v>
      </c>
      <c r="E39" s="38">
        <f t="shared" ref="E39:S39" si="5">E24+E25+E26+E27+E28+E29+E30+E31+E32+E33+E34+E35+E36+E37+E38</f>
        <v>12592013.66948304</v>
      </c>
      <c r="F39" s="38">
        <f t="shared" si="3"/>
        <v>1493018</v>
      </c>
      <c r="G39" s="38">
        <f t="shared" si="3"/>
        <v>7442357.1323482543</v>
      </c>
      <c r="H39" s="38">
        <f t="shared" si="5"/>
        <v>977544</v>
      </c>
      <c r="I39" s="38">
        <f t="shared" si="5"/>
        <v>2836703.7924206122</v>
      </c>
      <c r="J39" s="38">
        <f t="shared" si="5"/>
        <v>487790</v>
      </c>
      <c r="K39" s="38">
        <f t="shared" si="5"/>
        <v>324267.54431820003</v>
      </c>
      <c r="L39" s="38">
        <f t="shared" si="5"/>
        <v>303051</v>
      </c>
      <c r="M39" s="38">
        <f t="shared" si="5"/>
        <v>4197443.4280042611</v>
      </c>
      <c r="N39" s="38">
        <f t="shared" si="5"/>
        <v>212417</v>
      </c>
      <c r="O39" s="38">
        <f t="shared" si="5"/>
        <v>401945.21591248107</v>
      </c>
      <c r="P39" s="38">
        <f t="shared" si="5"/>
        <v>6</v>
      </c>
      <c r="Q39" s="38">
        <f t="shared" si="5"/>
        <v>6264.6960108999992</v>
      </c>
      <c r="R39" s="38">
        <f t="shared" si="5"/>
        <v>2447839</v>
      </c>
      <c r="S39" s="45">
        <f t="shared" si="5"/>
        <v>5133167.2225817284</v>
      </c>
    </row>
    <row r="40" spans="1:19" ht="40.799999999999997" customHeight="1" thickBot="1">
      <c r="A40" s="62"/>
      <c r="B40" s="16" t="s">
        <v>48</v>
      </c>
      <c r="C40" s="104" t="s">
        <v>49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6"/>
    </row>
    <row r="41" spans="1:19" s="17" customFormat="1" ht="40.799999999999997" customHeight="1" thickBot="1">
      <c r="A41" s="64"/>
      <c r="B41" s="32">
        <v>28</v>
      </c>
      <c r="C41" s="23" t="s">
        <v>50</v>
      </c>
      <c r="D41" s="46">
        <v>384383</v>
      </c>
      <c r="E41" s="46">
        <v>907780</v>
      </c>
      <c r="F41" s="46">
        <v>370287</v>
      </c>
      <c r="G41" s="46">
        <v>830955.46363389993</v>
      </c>
      <c r="H41" s="46">
        <v>283719</v>
      </c>
      <c r="I41" s="46">
        <v>721637.00000000023</v>
      </c>
      <c r="J41" s="46">
        <v>210852</v>
      </c>
      <c r="K41" s="46">
        <v>444264.4</v>
      </c>
      <c r="L41" s="46">
        <v>81180</v>
      </c>
      <c r="M41" s="46">
        <v>74836.08211850001</v>
      </c>
      <c r="N41" s="46">
        <v>5388</v>
      </c>
      <c r="O41" s="23">
        <v>34482.381515399997</v>
      </c>
      <c r="P41" s="24">
        <v>0</v>
      </c>
      <c r="Q41" s="24">
        <v>0</v>
      </c>
      <c r="R41" s="47">
        <v>14096</v>
      </c>
      <c r="S41" s="36">
        <v>76834.071200200022</v>
      </c>
    </row>
    <row r="42" spans="1:19" s="13" customFormat="1" ht="40.799999999999997" customHeight="1" thickBot="1">
      <c r="A42" s="63"/>
      <c r="B42" s="14"/>
      <c r="C42" s="23" t="s">
        <v>30</v>
      </c>
      <c r="D42" s="23">
        <f>D41</f>
        <v>384383</v>
      </c>
      <c r="E42" s="23">
        <f t="shared" ref="E42:S42" si="6">E41</f>
        <v>907780</v>
      </c>
      <c r="F42" s="23">
        <f t="shared" si="6"/>
        <v>370287</v>
      </c>
      <c r="G42" s="23">
        <f t="shared" si="6"/>
        <v>830955.46363389993</v>
      </c>
      <c r="H42" s="23">
        <f t="shared" si="6"/>
        <v>283719</v>
      </c>
      <c r="I42" s="23">
        <f t="shared" si="6"/>
        <v>721637.00000000023</v>
      </c>
      <c r="J42" s="23">
        <f t="shared" si="6"/>
        <v>210852</v>
      </c>
      <c r="K42" s="23">
        <f t="shared" si="6"/>
        <v>444264.4</v>
      </c>
      <c r="L42" s="23">
        <f t="shared" si="6"/>
        <v>81180</v>
      </c>
      <c r="M42" s="23">
        <f t="shared" si="6"/>
        <v>74836.08211850001</v>
      </c>
      <c r="N42" s="23">
        <f t="shared" si="6"/>
        <v>5388</v>
      </c>
      <c r="O42" s="23">
        <f t="shared" si="6"/>
        <v>34482.381515399997</v>
      </c>
      <c r="P42" s="23">
        <f t="shared" si="6"/>
        <v>0</v>
      </c>
      <c r="Q42" s="23">
        <f t="shared" si="6"/>
        <v>0</v>
      </c>
      <c r="R42" s="23">
        <f t="shared" si="6"/>
        <v>14096</v>
      </c>
      <c r="S42" s="36">
        <f t="shared" si="6"/>
        <v>76834.071200200022</v>
      </c>
    </row>
    <row r="43" spans="1:19" s="2" customFormat="1" ht="40.799999999999997" customHeight="1">
      <c r="A43" s="65"/>
      <c r="B43" s="15" t="s">
        <v>51</v>
      </c>
      <c r="C43" s="100" t="s">
        <v>52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2"/>
      <c r="Q43" s="102"/>
      <c r="R43" s="102"/>
      <c r="S43" s="103"/>
    </row>
    <row r="44" spans="1:19" s="2" customFormat="1" ht="40.799999999999997" customHeight="1" thickBot="1">
      <c r="A44" s="65"/>
      <c r="B44" s="18">
        <v>29</v>
      </c>
      <c r="C44" s="37" t="s">
        <v>53</v>
      </c>
      <c r="D44" s="48">
        <v>1516450</v>
      </c>
      <c r="E44" s="48">
        <v>1173678.5482382001</v>
      </c>
      <c r="F44" s="48">
        <f>H44+L44+N44+P44</f>
        <v>1380807</v>
      </c>
      <c r="G44" s="48">
        <f>I44+M44+O44+Q44</f>
        <v>1049484.0856232001</v>
      </c>
      <c r="H44" s="49">
        <v>1141529</v>
      </c>
      <c r="I44" s="49">
        <v>906941.76009650005</v>
      </c>
      <c r="J44" s="49">
        <v>772571</v>
      </c>
      <c r="K44" s="49">
        <v>2625601.7409100011</v>
      </c>
      <c r="L44" s="49">
        <v>9142</v>
      </c>
      <c r="M44" s="49">
        <v>9144.2199999999993</v>
      </c>
      <c r="N44" s="49">
        <v>230136</v>
      </c>
      <c r="O44" s="49">
        <v>133398.10552669998</v>
      </c>
      <c r="P44" s="49">
        <v>0</v>
      </c>
      <c r="Q44" s="40">
        <v>0</v>
      </c>
      <c r="R44" s="50">
        <f>D44-F44</f>
        <v>135643</v>
      </c>
      <c r="S44" s="51">
        <f>E44-G44</f>
        <v>124194.46261500008</v>
      </c>
    </row>
    <row r="45" spans="1:19" s="13" customFormat="1" ht="40.799999999999997" customHeight="1" thickBot="1">
      <c r="A45" s="63"/>
      <c r="B45" s="14"/>
      <c r="C45" s="23" t="s">
        <v>30</v>
      </c>
      <c r="D45" s="23">
        <f>D44</f>
        <v>1516450</v>
      </c>
      <c r="E45" s="23">
        <f t="shared" ref="E45:S45" si="7">E44</f>
        <v>1173678.5482382001</v>
      </c>
      <c r="F45" s="23">
        <f t="shared" si="7"/>
        <v>1380807</v>
      </c>
      <c r="G45" s="23">
        <f t="shared" si="7"/>
        <v>1049484.0856232001</v>
      </c>
      <c r="H45" s="23">
        <f t="shared" si="7"/>
        <v>1141529</v>
      </c>
      <c r="I45" s="23">
        <f t="shared" si="7"/>
        <v>906941.76009650005</v>
      </c>
      <c r="J45" s="23">
        <f t="shared" si="7"/>
        <v>772571</v>
      </c>
      <c r="K45" s="23">
        <f t="shared" si="7"/>
        <v>2625601.7409100011</v>
      </c>
      <c r="L45" s="23">
        <f t="shared" si="7"/>
        <v>9142</v>
      </c>
      <c r="M45" s="23">
        <f t="shared" si="7"/>
        <v>9144.2199999999993</v>
      </c>
      <c r="N45" s="23">
        <f t="shared" si="7"/>
        <v>230136</v>
      </c>
      <c r="O45" s="23">
        <f t="shared" si="7"/>
        <v>133398.10552669998</v>
      </c>
      <c r="P45" s="23">
        <f t="shared" si="7"/>
        <v>0</v>
      </c>
      <c r="Q45" s="23">
        <f t="shared" si="7"/>
        <v>0</v>
      </c>
      <c r="R45" s="23">
        <f t="shared" si="7"/>
        <v>135643</v>
      </c>
      <c r="S45" s="36">
        <f t="shared" si="7"/>
        <v>124194.46261500008</v>
      </c>
    </row>
    <row r="46" spans="1:19" ht="40.799999999999997" customHeight="1" thickBot="1">
      <c r="A46" s="62"/>
      <c r="B46" s="19"/>
      <c r="C46" s="107" t="s">
        <v>54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9"/>
      <c r="N46" s="52"/>
      <c r="O46" s="52"/>
      <c r="P46" s="20"/>
      <c r="Q46" s="40"/>
      <c r="R46" s="22"/>
      <c r="S46" s="35"/>
    </row>
    <row r="47" spans="1:19" s="13" customFormat="1" ht="40.799999999999997" customHeight="1" thickBot="1">
      <c r="A47" s="63"/>
      <c r="B47" s="14"/>
      <c r="C47" s="23" t="s">
        <v>55</v>
      </c>
      <c r="D47" s="23">
        <f>D22+D39</f>
        <v>6634074</v>
      </c>
      <c r="E47" s="23">
        <f>E39+E22</f>
        <v>30587447.187772155</v>
      </c>
      <c r="F47" s="23">
        <f>F22+F39</f>
        <v>3236668</v>
      </c>
      <c r="G47" s="23">
        <f>G22+G39</f>
        <v>16160179.615005294</v>
      </c>
      <c r="H47" s="23">
        <f t="shared" ref="H47:S47" si="8">H22+H39</f>
        <v>2113647</v>
      </c>
      <c r="I47" s="23">
        <f t="shared" si="8"/>
        <v>7041158.1473890226</v>
      </c>
      <c r="J47" s="23">
        <f t="shared" si="8"/>
        <v>1268369.2</v>
      </c>
      <c r="K47" s="23">
        <f t="shared" si="8"/>
        <v>2486343.5640706122</v>
      </c>
      <c r="L47" s="23">
        <f t="shared" si="8"/>
        <v>701576</v>
      </c>
      <c r="M47" s="23">
        <f t="shared" si="8"/>
        <v>7139416.5563030876</v>
      </c>
      <c r="N47" s="23">
        <f t="shared" si="8"/>
        <v>420552</v>
      </c>
      <c r="O47" s="23">
        <f t="shared" si="8"/>
        <v>1904669.3108186377</v>
      </c>
      <c r="P47" s="23">
        <f t="shared" si="8"/>
        <v>893</v>
      </c>
      <c r="Q47" s="24">
        <f t="shared" si="8"/>
        <v>74935.600494546496</v>
      </c>
      <c r="R47" s="53">
        <f t="shared" si="8"/>
        <v>3402666</v>
      </c>
      <c r="S47" s="36">
        <f t="shared" si="8"/>
        <v>14410778.258213803</v>
      </c>
    </row>
    <row r="48" spans="1:19" s="13" customFormat="1" ht="40.799999999999997" customHeight="1" thickBot="1">
      <c r="A48" s="63"/>
      <c r="B48" s="14"/>
      <c r="C48" s="23" t="s">
        <v>56</v>
      </c>
      <c r="D48" s="23">
        <f>D42</f>
        <v>384383</v>
      </c>
      <c r="E48" s="23">
        <f t="shared" ref="E48:S48" si="9">E42</f>
        <v>907780</v>
      </c>
      <c r="F48" s="23">
        <f t="shared" si="9"/>
        <v>370287</v>
      </c>
      <c r="G48" s="23">
        <f t="shared" si="9"/>
        <v>830955.46363389993</v>
      </c>
      <c r="H48" s="23">
        <f t="shared" si="9"/>
        <v>283719</v>
      </c>
      <c r="I48" s="23">
        <f t="shared" si="9"/>
        <v>721637.00000000023</v>
      </c>
      <c r="J48" s="23">
        <f t="shared" si="9"/>
        <v>210852</v>
      </c>
      <c r="K48" s="23">
        <f t="shared" si="9"/>
        <v>444264.4</v>
      </c>
      <c r="L48" s="23">
        <f t="shared" si="9"/>
        <v>81180</v>
      </c>
      <c r="M48" s="23">
        <f t="shared" si="9"/>
        <v>74836.08211850001</v>
      </c>
      <c r="N48" s="23">
        <f t="shared" si="9"/>
        <v>5388</v>
      </c>
      <c r="O48" s="23">
        <f t="shared" si="9"/>
        <v>34482.381515399997</v>
      </c>
      <c r="P48" s="23">
        <f t="shared" si="9"/>
        <v>0</v>
      </c>
      <c r="Q48" s="40">
        <f t="shared" si="9"/>
        <v>0</v>
      </c>
      <c r="R48" s="25">
        <f t="shared" si="9"/>
        <v>14096</v>
      </c>
      <c r="S48" s="36">
        <f t="shared" si="9"/>
        <v>76834.071200200022</v>
      </c>
    </row>
    <row r="49" spans="1:19" s="13" customFormat="1" ht="40.799999999999997" customHeight="1" thickBot="1">
      <c r="A49" s="63"/>
      <c r="B49" s="14"/>
      <c r="C49" s="54" t="s">
        <v>57</v>
      </c>
      <c r="D49" s="54">
        <f>D47+D48</f>
        <v>7018457</v>
      </c>
      <c r="E49" s="54">
        <f>E47+E48</f>
        <v>31495227.187772155</v>
      </c>
      <c r="F49" s="54">
        <f>F47+F48</f>
        <v>3606955</v>
      </c>
      <c r="G49" s="54">
        <f>G47+G48</f>
        <v>16991135.078639194</v>
      </c>
      <c r="H49" s="54">
        <f t="shared" ref="H49:S49" si="10">H47+H48</f>
        <v>2397366</v>
      </c>
      <c r="I49" s="54">
        <f t="shared" si="10"/>
        <v>7762795.1473890226</v>
      </c>
      <c r="J49" s="54">
        <f t="shared" si="10"/>
        <v>1479221.2</v>
      </c>
      <c r="K49" s="54">
        <f t="shared" si="10"/>
        <v>2930607.9640706121</v>
      </c>
      <c r="L49" s="54">
        <f t="shared" si="10"/>
        <v>782756</v>
      </c>
      <c r="M49" s="54">
        <f t="shared" si="10"/>
        <v>7214252.6384215876</v>
      </c>
      <c r="N49" s="54">
        <f t="shared" si="10"/>
        <v>425940</v>
      </c>
      <c r="O49" s="54">
        <f t="shared" si="10"/>
        <v>1939151.6923340377</v>
      </c>
      <c r="P49" s="54">
        <f t="shared" si="10"/>
        <v>893</v>
      </c>
      <c r="Q49" s="55">
        <f t="shared" si="10"/>
        <v>74935.600494546496</v>
      </c>
      <c r="R49" s="56">
        <f t="shared" si="10"/>
        <v>3416762</v>
      </c>
      <c r="S49" s="57">
        <f t="shared" si="10"/>
        <v>14487612.329414003</v>
      </c>
    </row>
    <row r="50" spans="1:19" s="13" customFormat="1" ht="24.9" customHeight="1" thickBot="1">
      <c r="A50" s="63"/>
      <c r="B50" s="19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20"/>
      <c r="Q50" s="21"/>
      <c r="R50" s="22"/>
      <c r="S50" s="35"/>
    </row>
    <row r="51" spans="1:19" s="13" customFormat="1" ht="43.8" customHeight="1" thickBot="1">
      <c r="A51" s="66"/>
      <c r="B51" s="14"/>
      <c r="C51" s="23" t="s">
        <v>58</v>
      </c>
      <c r="D51" s="23">
        <f>D49+D45</f>
        <v>8534907</v>
      </c>
      <c r="E51" s="23">
        <f t="shared" ref="E51" si="11">E49+E45</f>
        <v>32668905.736010354</v>
      </c>
      <c r="F51" s="23">
        <f>F49+F45</f>
        <v>4987762</v>
      </c>
      <c r="G51" s="23">
        <f>G49+G45</f>
        <v>18040619.164262395</v>
      </c>
      <c r="H51" s="23">
        <f t="shared" ref="H51:S51" si="12">H49+H45</f>
        <v>3538895</v>
      </c>
      <c r="I51" s="23">
        <f t="shared" si="12"/>
        <v>8669736.9074855223</v>
      </c>
      <c r="J51" s="23">
        <f t="shared" si="12"/>
        <v>2251792.2000000002</v>
      </c>
      <c r="K51" s="23">
        <f t="shared" si="12"/>
        <v>5556209.7049806137</v>
      </c>
      <c r="L51" s="23">
        <f t="shared" si="12"/>
        <v>791898</v>
      </c>
      <c r="M51" s="23">
        <f t="shared" si="12"/>
        <v>7223396.8584215874</v>
      </c>
      <c r="N51" s="23">
        <f t="shared" si="12"/>
        <v>656076</v>
      </c>
      <c r="O51" s="23">
        <f t="shared" si="12"/>
        <v>2072549.7978607377</v>
      </c>
      <c r="P51" s="23">
        <f t="shared" si="12"/>
        <v>893</v>
      </c>
      <c r="Q51" s="24">
        <f t="shared" si="12"/>
        <v>74935.600494546496</v>
      </c>
      <c r="R51" s="25">
        <f t="shared" si="12"/>
        <v>3552405</v>
      </c>
      <c r="S51" s="36">
        <f t="shared" si="12"/>
        <v>14611806.792029003</v>
      </c>
    </row>
    <row r="52" spans="1:19" ht="35.4" customHeight="1"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94"/>
      <c r="P52" s="94"/>
      <c r="Q52" s="94"/>
      <c r="R52" s="94"/>
      <c r="S52" s="17" t="s">
        <v>59</v>
      </c>
    </row>
    <row r="54" spans="1:19">
      <c r="I54" s="29"/>
    </row>
  </sheetData>
  <mergeCells count="27">
    <mergeCell ref="Q2:S2"/>
    <mergeCell ref="C50:O50"/>
    <mergeCell ref="O52:R52"/>
    <mergeCell ref="R8:S8"/>
    <mergeCell ref="C9:Q9"/>
    <mergeCell ref="C23:S23"/>
    <mergeCell ref="C40:S40"/>
    <mergeCell ref="C43:S43"/>
    <mergeCell ref="C46:M46"/>
    <mergeCell ref="H8:I8"/>
    <mergeCell ref="J8:K8"/>
    <mergeCell ref="L8:M8"/>
    <mergeCell ref="N8:O8"/>
    <mergeCell ref="P8:Q8"/>
    <mergeCell ref="B3:S3"/>
    <mergeCell ref="B4:S4"/>
    <mergeCell ref="B5:B7"/>
    <mergeCell ref="C5:C7"/>
    <mergeCell ref="D5:E6"/>
    <mergeCell ref="F5:G6"/>
    <mergeCell ref="H5:Q5"/>
    <mergeCell ref="R5:S6"/>
    <mergeCell ref="H6:I6"/>
    <mergeCell ref="J6:K6"/>
    <mergeCell ref="L6:M6"/>
    <mergeCell ref="N6:O6"/>
    <mergeCell ref="P6:Q6"/>
  </mergeCells>
  <printOptions horizontalCentered="1"/>
  <pageMargins left="0.35" right="0.17" top="0.93" bottom="0.17" header="0.17" footer="0.17"/>
  <pageSetup paperSize="9" scale="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PS14 </vt:lpstr>
      <vt:lpstr>'PS14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2022-11-15T06:31:07Z</cp:lastPrinted>
  <dcterms:created xsi:type="dcterms:W3CDTF">2022-11-04T04:57:23Z</dcterms:created>
  <dcterms:modified xsi:type="dcterms:W3CDTF">2022-11-24T05:00:54Z</dcterms:modified>
</cp:coreProperties>
</file>