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2" l="1"/>
  <c r="F39" i="2" l="1"/>
  <c r="G39" i="2"/>
  <c r="H39" i="2"/>
  <c r="E39" i="2"/>
  <c r="J34" i="2" l="1"/>
  <c r="I34" i="2"/>
  <c r="J35" i="2"/>
  <c r="I35" i="2"/>
  <c r="I42" i="2" l="1"/>
  <c r="E42" i="2"/>
  <c r="F42" i="2"/>
  <c r="G42" i="2"/>
  <c r="H42" i="2"/>
  <c r="D42" i="2"/>
  <c r="J41" i="2"/>
  <c r="J42" i="2" s="1"/>
  <c r="E45" i="2"/>
  <c r="F45" i="2"/>
  <c r="G45" i="2"/>
  <c r="H45" i="2"/>
  <c r="D45" i="2"/>
  <c r="E36" i="2"/>
  <c r="F36" i="2"/>
  <c r="G36" i="2"/>
  <c r="H36" i="2"/>
  <c r="D36" i="2"/>
  <c r="E33" i="2"/>
  <c r="F33" i="2"/>
  <c r="H33" i="2"/>
  <c r="D33" i="2"/>
  <c r="E21" i="2"/>
  <c r="F21" i="2"/>
  <c r="H21" i="2"/>
  <c r="D21" i="2"/>
  <c r="J45" i="2" l="1"/>
  <c r="E37" i="2"/>
  <c r="E40" i="2" s="1"/>
  <c r="E47" i="2" s="1"/>
  <c r="J36" i="2"/>
  <c r="I45" i="2"/>
  <c r="I36" i="2"/>
  <c r="F37" i="2"/>
  <c r="F40" i="2" s="1"/>
  <c r="F47" i="2" s="1"/>
  <c r="H37" i="2"/>
  <c r="H40" i="2" s="1"/>
  <c r="D37" i="2"/>
  <c r="D40" i="2" s="1"/>
  <c r="D47" i="2" s="1"/>
  <c r="J33" i="2"/>
  <c r="J40" i="2" l="1"/>
  <c r="H47" i="2"/>
  <c r="J47" i="2" s="1"/>
  <c r="J37" i="2"/>
  <c r="J9" i="2" l="1"/>
  <c r="I9" i="2"/>
  <c r="J26" i="2" l="1"/>
  <c r="I26" i="2" l="1"/>
  <c r="G33" i="2"/>
  <c r="I33" i="2" l="1"/>
  <c r="G37" i="2"/>
  <c r="I37" i="2" s="1"/>
  <c r="J44" i="2"/>
  <c r="I44" i="2"/>
  <c r="J38" i="2"/>
  <c r="J39" i="2" s="1"/>
  <c r="I38" i="2"/>
  <c r="I39" i="2" s="1"/>
  <c r="J10" i="2"/>
  <c r="I10" i="2" l="1"/>
  <c r="G21" i="2"/>
  <c r="G40" i="2" s="1"/>
  <c r="I31" i="2"/>
  <c r="J31" i="2"/>
  <c r="I32" i="2"/>
  <c r="J32" i="2"/>
  <c r="J30" i="2"/>
  <c r="I27" i="2"/>
  <c r="J27" i="2"/>
  <c r="I28" i="2"/>
  <c r="J28" i="2"/>
  <c r="I29" i="2"/>
  <c r="J29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J21" i="2"/>
  <c r="I22" i="2"/>
  <c r="J22" i="2"/>
  <c r="I23" i="2"/>
  <c r="J23" i="2"/>
  <c r="I24" i="2"/>
  <c r="J24" i="2"/>
  <c r="J25" i="2"/>
  <c r="I25" i="2"/>
  <c r="I21" i="2" l="1"/>
  <c r="G47" i="2"/>
  <c r="I47" i="2" s="1"/>
  <c r="I40" i="2"/>
  <c r="J11" i="2"/>
  <c r="I11" i="2"/>
  <c r="I30" i="2" l="1"/>
</calcChain>
</file>

<file path=xl/sharedStrings.xml><?xml version="1.0" encoding="utf-8"?>
<sst xmlns="http://schemas.openxmlformats.org/spreadsheetml/2006/main" count="53" uniqueCount="53">
  <si>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</si>
  <si>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</si>
  <si>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</si>
  <si>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</si>
  <si>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</si>
  <si>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</si>
  <si>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</si>
  <si>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</si>
  <si>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</si>
  <si>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</si>
  <si>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</si>
  <si>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</si>
  <si>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</si>
  <si>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</si>
  <si>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</si>
  <si>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</si>
  <si>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</si>
  <si>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</si>
  <si>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</si>
  <si>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</si>
  <si>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</si>
  <si>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</si>
  <si>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</si>
  <si>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</si>
  <si>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</si>
  <si>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</si>
  <si>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</si>
  <si>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</si>
  <si>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Yes Bank</t>
  </si>
  <si>
    <t>Total Pvt. Sector Banks</t>
  </si>
  <si>
    <t>AU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</si>
  <si>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</si>
  <si>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</si>
  <si>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</si>
  <si>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</si>
  <si>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</si>
  <si>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</si>
  <si>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</si>
  <si>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</si>
  <si>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</si>
  <si>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</si>
  <si>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</si>
  <si>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</si>
  <si>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</si>
  <si>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</si>
  <si>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</si>
  <si>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</si>
  <si>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</si>
  <si>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SIDBI/CUCB</t>
  </si>
  <si>
    <t>DISTRICT NAME : HOSHIARPUR</t>
  </si>
  <si>
    <t>IDFC Bank</t>
  </si>
  <si>
    <t>CD RATIO OF BANKS AS ON 30.06.2022(Net of NRE Deposit)</t>
  </si>
  <si>
    <t>Annexure - 11.1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</si>
</sst>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3" fillId="0" borderId="2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top"/>
    </xf>
    <xf numFmtId="1" fontId="3" fillId="0" borderId="13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3" fillId="0" borderId="27" xfId="0" applyNumberFormat="1" applyFont="1" applyBorder="1" applyAlignment="1"/>
    <xf numFmtId="1" fontId="3" fillId="0" borderId="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2" borderId="10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/>
    <xf numFmtId="0" fontId="7" fillId="0" borderId="0" xfId="0" applyFont="1"/>
    <xf numFmtId="0" fontId="7" fillId="2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zoomScaleNormal="100" workbookViewId="0">
      <selection activeCell="B3" sqref="B3:J3"/>
    </sheetView>
  </sheetViews>
  <sheetFormatPr defaultRowHeight="14.4" x14ac:dyDescent="0.3"/>
  <cols>
    <col min="2" max="2" width="7.6640625" customWidth="1"/>
    <col min="3" max="3" width="34.5546875" customWidth="1"/>
    <col min="4" max="10" width="15" customWidth="1"/>
  </cols>
  <sheetData>
    <row r="2" spans="2:10" ht="15" thickBot="1" x14ac:dyDescent="0.35">
      <c r="I2" s="42" t="s">
        <v>52</v>
      </c>
      <c r="J2" s="42"/>
    </row>
    <row r="3" spans="2:10" ht="21" thickBot="1" x14ac:dyDescent="0.4">
      <c r="B3" s="43" t="s">
        <v>49</v>
      </c>
      <c r="C3" s="44"/>
      <c r="D3" s="44"/>
      <c r="E3" s="44"/>
      <c r="F3" s="44"/>
      <c r="G3" s="44"/>
      <c r="H3" s="44"/>
      <c r="I3" s="44"/>
      <c r="J3" s="45"/>
    </row>
    <row r="4" spans="2:10" ht="16.95" customHeight="1" thickBot="1" x14ac:dyDescent="0.35">
      <c r="B4" s="49" t="s">
        <v>51</v>
      </c>
      <c r="C4" s="50"/>
      <c r="D4" s="50"/>
      <c r="E4" s="50"/>
      <c r="F4" s="50"/>
      <c r="G4" s="50"/>
      <c r="H4" s="50"/>
      <c r="I4" s="50"/>
      <c r="J4" s="51"/>
    </row>
    <row r="5" spans="2:10" ht="13.65" customHeight="1" thickBot="1" x14ac:dyDescent="0.35">
      <c r="B5" s="46" t="s">
        <v>0</v>
      </c>
      <c r="C5" s="47"/>
      <c r="D5" s="47"/>
      <c r="E5" s="47"/>
      <c r="F5" s="47"/>
      <c r="G5" s="47"/>
      <c r="H5" s="47"/>
      <c r="I5" s="47"/>
      <c r="J5" s="48"/>
    </row>
    <row r="6" spans="2:10" s="39" customFormat="1" ht="39" customHeight="1" x14ac:dyDescent="0.25">
      <c r="B6" s="52" t="s">
        <v>5</v>
      </c>
      <c r="C6" s="52" t="s">
        <v>1</v>
      </c>
      <c r="D6" s="54" t="s">
        <v>39</v>
      </c>
      <c r="E6" s="54" t="s">
        <v>40</v>
      </c>
      <c r="F6" s="60" t="s">
        <v>41</v>
      </c>
      <c r="G6" s="54" t="s">
        <v>42</v>
      </c>
      <c r="H6" s="54" t="s">
        <v>43</v>
      </c>
      <c r="I6" s="56" t="s">
        <v>44</v>
      </c>
      <c r="J6" s="58" t="s">
        <v>45</v>
      </c>
    </row>
    <row r="7" spans="2:10" s="39" customFormat="1" ht="30" customHeight="1" thickBot="1" x14ac:dyDescent="0.3">
      <c r="B7" s="53"/>
      <c r="C7" s="53"/>
      <c r="D7" s="55"/>
      <c r="E7" s="55"/>
      <c r="F7" s="61"/>
      <c r="G7" s="55"/>
      <c r="H7" s="55"/>
      <c r="I7" s="57"/>
      <c r="J7" s="59"/>
    </row>
    <row r="8" spans="2:10" s="39" customFormat="1" ht="15.75" customHeight="1" thickBot="1" x14ac:dyDescent="0.3">
      <c r="B8" s="27"/>
      <c r="C8" s="28"/>
      <c r="D8" s="23">
        <v>1</v>
      </c>
      <c r="E8" s="23">
        <v>2</v>
      </c>
      <c r="F8" s="24">
        <v>3</v>
      </c>
      <c r="G8" s="23">
        <v>4</v>
      </c>
      <c r="H8" s="23">
        <v>5</v>
      </c>
      <c r="I8" s="23">
        <v>6</v>
      </c>
      <c r="J8" s="25">
        <v>7</v>
      </c>
    </row>
    <row r="9" spans="2:10" s="39" customFormat="1" ht="21.6" customHeight="1" x14ac:dyDescent="0.25">
      <c r="B9" s="2">
        <v>1</v>
      </c>
      <c r="C9" s="5" t="s">
        <v>6</v>
      </c>
      <c r="D9" s="35">
        <v>9</v>
      </c>
      <c r="E9" s="35">
        <v>68618</v>
      </c>
      <c r="F9" s="35">
        <v>26889</v>
      </c>
      <c r="G9" s="35">
        <v>41729</v>
      </c>
      <c r="H9" s="35">
        <v>15136</v>
      </c>
      <c r="I9" s="21">
        <f>H9*100/G9</f>
        <v>36.2721368832227</v>
      </c>
      <c r="J9" s="22">
        <f>H9*100/E9</f>
        <v>22.058352035908946</v>
      </c>
    </row>
    <row r="10" spans="2:10" s="39" customFormat="1" ht="21.6" customHeight="1" x14ac:dyDescent="0.25">
      <c r="B10" s="2">
        <v>2</v>
      </c>
      <c r="C10" s="5" t="s">
        <v>7</v>
      </c>
      <c r="D10" s="35">
        <v>10</v>
      </c>
      <c r="E10" s="35">
        <v>40930.22</v>
      </c>
      <c r="F10" s="35">
        <v>6298.4</v>
      </c>
      <c r="G10" s="35">
        <v>34631.82</v>
      </c>
      <c r="H10" s="35">
        <v>25386.87</v>
      </c>
      <c r="I10" s="21">
        <f>H10*100/G10</f>
        <v>73.305041432994287</v>
      </c>
      <c r="J10" s="22">
        <f>H10*100/E10</f>
        <v>62.024758234869005</v>
      </c>
    </row>
    <row r="11" spans="2:10" s="39" customFormat="1" ht="21.6" customHeight="1" x14ac:dyDescent="0.25">
      <c r="B11" s="2">
        <v>3</v>
      </c>
      <c r="C11" s="5" t="s">
        <v>8</v>
      </c>
      <c r="D11" s="35">
        <v>2</v>
      </c>
      <c r="E11" s="35">
        <v>9412</v>
      </c>
      <c r="F11" s="35">
        <v>977</v>
      </c>
      <c r="G11" s="35">
        <v>8435</v>
      </c>
      <c r="H11" s="35">
        <v>1969</v>
      </c>
      <c r="I11" s="21">
        <f>H11*100/G11</f>
        <v>23.343212803793715</v>
      </c>
      <c r="J11" s="22">
        <f>H11*100/E11</f>
        <v>20.920101997450065</v>
      </c>
    </row>
    <row r="12" spans="2:10" s="39" customFormat="1" ht="21.6" customHeight="1" x14ac:dyDescent="0.25">
      <c r="B12" s="2">
        <v>4</v>
      </c>
      <c r="C12" s="5" t="s">
        <v>9</v>
      </c>
      <c r="D12" s="35">
        <v>16</v>
      </c>
      <c r="E12" s="35">
        <v>102821</v>
      </c>
      <c r="F12" s="35">
        <v>4160</v>
      </c>
      <c r="G12" s="35">
        <v>98661</v>
      </c>
      <c r="H12" s="35">
        <v>39546</v>
      </c>
      <c r="I12" s="21">
        <f t="shared" ref="I12:I24" si="0">H12*100/G12</f>
        <v>40.082707452792896</v>
      </c>
      <c r="J12" s="22">
        <f t="shared" ref="J12:J24" si="1">H12*100/E12</f>
        <v>38.46101477324671</v>
      </c>
    </row>
    <row r="13" spans="2:10" s="39" customFormat="1" ht="21.6" customHeight="1" x14ac:dyDescent="0.25">
      <c r="B13" s="2">
        <v>5</v>
      </c>
      <c r="C13" s="5" t="s">
        <v>10</v>
      </c>
      <c r="D13" s="35">
        <v>4</v>
      </c>
      <c r="E13" s="35">
        <v>42904.98</v>
      </c>
      <c r="F13" s="35">
        <v>5078.8100000000004</v>
      </c>
      <c r="G13" s="35">
        <v>37826.170000000006</v>
      </c>
      <c r="H13" s="35">
        <v>4173.22</v>
      </c>
      <c r="I13" s="21">
        <f t="shared" si="0"/>
        <v>11.032626353659383</v>
      </c>
      <c r="J13" s="22">
        <f t="shared" si="1"/>
        <v>9.7266564394156561</v>
      </c>
    </row>
    <row r="14" spans="2:10" s="40" customFormat="1" ht="21.6" customHeight="1" x14ac:dyDescent="0.25">
      <c r="B14" s="18">
        <v>6</v>
      </c>
      <c r="C14" s="19" t="s">
        <v>11</v>
      </c>
      <c r="D14" s="35">
        <v>15</v>
      </c>
      <c r="E14" s="35">
        <v>93058</v>
      </c>
      <c r="F14" s="35">
        <v>12048</v>
      </c>
      <c r="G14" s="35">
        <v>81010</v>
      </c>
      <c r="H14" s="35">
        <v>28615</v>
      </c>
      <c r="I14" s="21">
        <f t="shared" si="0"/>
        <v>35.322799654363656</v>
      </c>
      <c r="J14" s="22">
        <f t="shared" si="1"/>
        <v>30.749640009456467</v>
      </c>
    </row>
    <row r="15" spans="2:10" s="39" customFormat="1" ht="21.6" customHeight="1" x14ac:dyDescent="0.25">
      <c r="B15" s="2">
        <v>7</v>
      </c>
      <c r="C15" s="5" t="s">
        <v>12</v>
      </c>
      <c r="D15" s="35">
        <v>5</v>
      </c>
      <c r="E15" s="35">
        <v>25700</v>
      </c>
      <c r="F15" s="35">
        <v>1460</v>
      </c>
      <c r="G15" s="35">
        <v>24240</v>
      </c>
      <c r="H15" s="35">
        <v>8100</v>
      </c>
      <c r="I15" s="21">
        <f t="shared" si="0"/>
        <v>33.415841584158414</v>
      </c>
      <c r="J15" s="22">
        <f t="shared" si="1"/>
        <v>31.517509727626461</v>
      </c>
    </row>
    <row r="16" spans="2:10" s="39" customFormat="1" ht="21.6" customHeight="1" x14ac:dyDescent="0.25">
      <c r="B16" s="2">
        <v>8</v>
      </c>
      <c r="C16" s="5" t="s">
        <v>13</v>
      </c>
      <c r="D16" s="35">
        <v>30</v>
      </c>
      <c r="E16" s="35">
        <v>211749</v>
      </c>
      <c r="F16" s="35">
        <v>36500</v>
      </c>
      <c r="G16" s="35">
        <v>175249</v>
      </c>
      <c r="H16" s="35">
        <v>48040</v>
      </c>
      <c r="I16" s="21">
        <f t="shared" si="0"/>
        <v>27.412424607273081</v>
      </c>
      <c r="J16" s="22">
        <f t="shared" si="1"/>
        <v>22.687238192388158</v>
      </c>
    </row>
    <row r="17" spans="2:10" s="39" customFormat="1" ht="21.6" customHeight="1" x14ac:dyDescent="0.25">
      <c r="B17" s="2">
        <v>9</v>
      </c>
      <c r="C17" s="5" t="s">
        <v>14</v>
      </c>
      <c r="D17" s="35">
        <v>80</v>
      </c>
      <c r="E17" s="35">
        <v>1286321</v>
      </c>
      <c r="F17" s="35">
        <v>186432</v>
      </c>
      <c r="G17" s="35">
        <v>1099889</v>
      </c>
      <c r="H17" s="35">
        <v>258079.85</v>
      </c>
      <c r="I17" s="21">
        <f t="shared" si="0"/>
        <v>23.464172293749641</v>
      </c>
      <c r="J17" s="22">
        <f t="shared" si="1"/>
        <v>20.063409522195471</v>
      </c>
    </row>
    <row r="18" spans="2:10" s="39" customFormat="1" ht="21.6" customHeight="1" x14ac:dyDescent="0.25">
      <c r="B18" s="2">
        <v>10</v>
      </c>
      <c r="C18" s="5" t="s">
        <v>15</v>
      </c>
      <c r="D18" s="35">
        <v>40</v>
      </c>
      <c r="E18" s="35">
        <v>809200</v>
      </c>
      <c r="F18" s="35">
        <v>187945</v>
      </c>
      <c r="G18" s="35">
        <v>621255</v>
      </c>
      <c r="H18" s="35">
        <v>145891</v>
      </c>
      <c r="I18" s="21">
        <f t="shared" si="0"/>
        <v>23.483271764412358</v>
      </c>
      <c r="J18" s="22">
        <f t="shared" si="1"/>
        <v>18.029041028175975</v>
      </c>
    </row>
    <row r="19" spans="2:10" s="39" customFormat="1" ht="21.6" customHeight="1" x14ac:dyDescent="0.25">
      <c r="B19" s="2">
        <v>11</v>
      </c>
      <c r="C19" s="5" t="s">
        <v>16</v>
      </c>
      <c r="D19" s="35">
        <v>8</v>
      </c>
      <c r="E19" s="35">
        <v>30947.06</v>
      </c>
      <c r="F19" s="35">
        <v>1582.01</v>
      </c>
      <c r="G19" s="35">
        <v>29365.050000000003</v>
      </c>
      <c r="H19" s="35">
        <v>11206.69</v>
      </c>
      <c r="I19" s="21">
        <f t="shared" si="0"/>
        <v>38.163360866063563</v>
      </c>
      <c r="J19" s="22">
        <f t="shared" si="1"/>
        <v>36.212454430243127</v>
      </c>
    </row>
    <row r="20" spans="2:10" s="39" customFormat="1" ht="21.6" customHeight="1" thickBot="1" x14ac:dyDescent="0.3">
      <c r="B20" s="12">
        <v>12</v>
      </c>
      <c r="C20" s="20" t="s">
        <v>17</v>
      </c>
      <c r="D20" s="35">
        <v>10</v>
      </c>
      <c r="E20" s="35">
        <v>73671</v>
      </c>
      <c r="F20" s="35">
        <v>36410</v>
      </c>
      <c r="G20" s="35">
        <v>37261</v>
      </c>
      <c r="H20" s="35">
        <v>17562</v>
      </c>
      <c r="I20" s="21">
        <f t="shared" si="0"/>
        <v>47.132390435039319</v>
      </c>
      <c r="J20" s="22">
        <f t="shared" si="1"/>
        <v>23.838416744716373</v>
      </c>
    </row>
    <row r="21" spans="2:10" s="39" customFormat="1" ht="21.6" customHeight="1" thickBot="1" x14ac:dyDescent="0.3">
      <c r="B21" s="13"/>
      <c r="C21" s="10" t="s">
        <v>18</v>
      </c>
      <c r="D21" s="36">
        <f>SUM(D9:D20)</f>
        <v>229</v>
      </c>
      <c r="E21" s="36">
        <f t="shared" ref="E21:H21" si="2">SUM(E9:E20)</f>
        <v>2795332.2600000002</v>
      </c>
      <c r="F21" s="36">
        <f t="shared" si="2"/>
        <v>505780.22</v>
      </c>
      <c r="G21" s="36">
        <f t="shared" si="2"/>
        <v>2289552.04</v>
      </c>
      <c r="H21" s="36">
        <f t="shared" si="2"/>
        <v>603705.62999999989</v>
      </c>
      <c r="I21" s="29">
        <f t="shared" si="0"/>
        <v>26.367849232201763</v>
      </c>
      <c r="J21" s="26">
        <f t="shared" si="1"/>
        <v>21.596918500128488</v>
      </c>
    </row>
    <row r="22" spans="2:10" s="39" customFormat="1" ht="21.6" customHeight="1" x14ac:dyDescent="0.25">
      <c r="B22" s="1">
        <v>13</v>
      </c>
      <c r="C22" s="4" t="s">
        <v>19</v>
      </c>
      <c r="D22" s="35">
        <v>22</v>
      </c>
      <c r="E22" s="35">
        <v>126832</v>
      </c>
      <c r="F22" s="35">
        <v>410</v>
      </c>
      <c r="G22" s="35">
        <v>126422</v>
      </c>
      <c r="H22" s="35">
        <v>66353</v>
      </c>
      <c r="I22" s="21">
        <f t="shared" si="0"/>
        <v>52.485326920947301</v>
      </c>
      <c r="J22" s="22">
        <f t="shared" si="1"/>
        <v>52.315661662671879</v>
      </c>
    </row>
    <row r="23" spans="2:10" s="39" customFormat="1" ht="21.6" customHeight="1" x14ac:dyDescent="0.25">
      <c r="B23" s="1">
        <v>14</v>
      </c>
      <c r="C23" s="5" t="s">
        <v>20</v>
      </c>
      <c r="D23" s="35">
        <v>1</v>
      </c>
      <c r="E23" s="35">
        <v>13586</v>
      </c>
      <c r="F23" s="35">
        <v>24</v>
      </c>
      <c r="G23" s="35">
        <v>13562</v>
      </c>
      <c r="H23" s="35">
        <v>687</v>
      </c>
      <c r="I23" s="21">
        <f t="shared" si="0"/>
        <v>5.0656245391535171</v>
      </c>
      <c r="J23" s="22">
        <f t="shared" si="1"/>
        <v>5.0566759899896949</v>
      </c>
    </row>
    <row r="24" spans="2:10" s="39" customFormat="1" ht="21.6" customHeight="1" x14ac:dyDescent="0.25">
      <c r="B24" s="1">
        <v>15</v>
      </c>
      <c r="C24" s="5" t="s">
        <v>21</v>
      </c>
      <c r="D24" s="35">
        <v>1</v>
      </c>
      <c r="E24" s="35">
        <v>10432</v>
      </c>
      <c r="F24" s="35"/>
      <c r="G24" s="35">
        <v>10432</v>
      </c>
      <c r="H24" s="35">
        <v>1445</v>
      </c>
      <c r="I24" s="21">
        <f t="shared" si="0"/>
        <v>13.851610429447852</v>
      </c>
      <c r="J24" s="22">
        <f t="shared" si="1"/>
        <v>13.851610429447852</v>
      </c>
    </row>
    <row r="25" spans="2:10" s="39" customFormat="1" ht="21.6" customHeight="1" x14ac:dyDescent="0.25">
      <c r="B25" s="1">
        <v>16</v>
      </c>
      <c r="C25" s="5" t="s">
        <v>22</v>
      </c>
      <c r="D25" s="35">
        <v>1</v>
      </c>
      <c r="E25" s="35">
        <v>3334</v>
      </c>
      <c r="F25" s="35">
        <v>408</v>
      </c>
      <c r="G25" s="35">
        <v>2926</v>
      </c>
      <c r="H25" s="35">
        <v>1130</v>
      </c>
      <c r="I25" s="21">
        <f>H25*100/G25</f>
        <v>38.619275461380724</v>
      </c>
      <c r="J25" s="22">
        <f>H25*100/E25</f>
        <v>33.893221355728855</v>
      </c>
    </row>
    <row r="26" spans="2:10" s="39" customFormat="1" ht="21.6" customHeight="1" x14ac:dyDescent="0.25">
      <c r="B26" s="1">
        <v>17</v>
      </c>
      <c r="C26" s="5" t="s">
        <v>23</v>
      </c>
      <c r="D26" s="35">
        <v>29</v>
      </c>
      <c r="E26" s="35">
        <v>303346</v>
      </c>
      <c r="F26" s="35">
        <v>29810</v>
      </c>
      <c r="G26" s="35">
        <v>273536</v>
      </c>
      <c r="H26" s="35">
        <v>127054</v>
      </c>
      <c r="I26" s="21">
        <f>H26*100/G26</f>
        <v>46.448730697239121</v>
      </c>
      <c r="J26" s="22">
        <f>H26*100/E26</f>
        <v>41.884185056008647</v>
      </c>
    </row>
    <row r="27" spans="2:10" s="39" customFormat="1" ht="21.6" customHeight="1" x14ac:dyDescent="0.25">
      <c r="B27" s="1">
        <v>18</v>
      </c>
      <c r="C27" s="5" t="s">
        <v>24</v>
      </c>
      <c r="D27" s="35">
        <v>3</v>
      </c>
      <c r="E27" s="35">
        <v>12264</v>
      </c>
      <c r="F27" s="35">
        <v>342</v>
      </c>
      <c r="G27" s="35">
        <v>11922</v>
      </c>
      <c r="H27" s="35">
        <v>4697</v>
      </c>
      <c r="I27" s="21">
        <f t="shared" ref="I27:I29" si="3">H27*100/G27</f>
        <v>39.397752055024327</v>
      </c>
      <c r="J27" s="22">
        <f t="shared" ref="J27:J29" si="4">H27*100/E27</f>
        <v>38.299086757990871</v>
      </c>
    </row>
    <row r="28" spans="2:10" s="39" customFormat="1" ht="21.6" customHeight="1" x14ac:dyDescent="0.25">
      <c r="B28" s="1">
        <v>19</v>
      </c>
      <c r="C28" s="5" t="s">
        <v>25</v>
      </c>
      <c r="D28" s="35">
        <v>8</v>
      </c>
      <c r="E28" s="35">
        <v>65645.837614400007</v>
      </c>
      <c r="F28" s="35">
        <v>1452</v>
      </c>
      <c r="G28" s="35">
        <v>64193.837614400007</v>
      </c>
      <c r="H28" s="35">
        <v>15864.164436497998</v>
      </c>
      <c r="I28" s="21">
        <f t="shared" si="3"/>
        <v>24.712908631185087</v>
      </c>
      <c r="J28" s="22">
        <f t="shared" si="4"/>
        <v>24.166291440568124</v>
      </c>
    </row>
    <row r="29" spans="2:10" s="39" customFormat="1" ht="21.6" customHeight="1" x14ac:dyDescent="0.25">
      <c r="B29" s="1">
        <v>20</v>
      </c>
      <c r="C29" s="5" t="s">
        <v>50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21" t="e">
        <f t="shared" si="3"/>
        <v>#DIV/0!</v>
      </c>
      <c r="J29" s="22" t="e">
        <f t="shared" si="4"/>
        <v>#DIV/0!</v>
      </c>
    </row>
    <row r="30" spans="2:10" s="39" customFormat="1" ht="21.6" customHeight="1" x14ac:dyDescent="0.25">
      <c r="B30" s="1">
        <v>21</v>
      </c>
      <c r="C30" s="6" t="s">
        <v>26</v>
      </c>
      <c r="D30" s="35">
        <v>5</v>
      </c>
      <c r="E30" s="35">
        <v>22096</v>
      </c>
      <c r="F30" s="35">
        <v>845</v>
      </c>
      <c r="G30" s="35">
        <v>21251</v>
      </c>
      <c r="H30" s="35">
        <v>10738</v>
      </c>
      <c r="I30" s="21">
        <f>H30*100/G30</f>
        <v>50.529386852383418</v>
      </c>
      <c r="J30" s="22">
        <f>H30*100/E30</f>
        <v>48.597031136857346</v>
      </c>
    </row>
    <row r="31" spans="2:10" s="39" customFormat="1" ht="21.6" customHeight="1" x14ac:dyDescent="0.25">
      <c r="B31" s="1">
        <v>22</v>
      </c>
      <c r="C31" s="5" t="s">
        <v>27</v>
      </c>
      <c r="D31" s="35">
        <v>1</v>
      </c>
      <c r="E31" s="35">
        <v>1121.6400000000001</v>
      </c>
      <c r="F31" s="35">
        <v>13.91</v>
      </c>
      <c r="G31" s="35">
        <v>1107.73</v>
      </c>
      <c r="H31" s="35">
        <v>3247.14</v>
      </c>
      <c r="I31" s="21">
        <f t="shared" ref="I31:I32" si="5">H31*100/G31</f>
        <v>293.13460861401245</v>
      </c>
      <c r="J31" s="22">
        <f t="shared" ref="J31:J32" si="6">H31*100/E31</f>
        <v>289.49930458970789</v>
      </c>
    </row>
    <row r="32" spans="2:10" s="39" customFormat="1" ht="21.6" customHeight="1" thickBot="1" x14ac:dyDescent="0.3">
      <c r="B32" s="1">
        <v>23</v>
      </c>
      <c r="C32" s="7" t="s">
        <v>28</v>
      </c>
      <c r="D32" s="35">
        <v>5</v>
      </c>
      <c r="E32" s="35">
        <v>24251.78</v>
      </c>
      <c r="F32" s="35">
        <v>3093.37</v>
      </c>
      <c r="G32" s="35">
        <v>21158.41</v>
      </c>
      <c r="H32" s="35">
        <v>2886.68</v>
      </c>
      <c r="I32" s="21">
        <f t="shared" si="5"/>
        <v>13.64318018225377</v>
      </c>
      <c r="J32" s="22">
        <f t="shared" si="6"/>
        <v>11.90296134964114</v>
      </c>
    </row>
    <row r="33" spans="2:10" s="39" customFormat="1" ht="21.6" customHeight="1" thickBot="1" x14ac:dyDescent="0.3">
      <c r="B33" s="13"/>
      <c r="C33" s="10" t="s">
        <v>29</v>
      </c>
      <c r="D33" s="36">
        <f>SUM(D22:D32)</f>
        <v>76</v>
      </c>
      <c r="E33" s="36">
        <f>SUM(E22:E32)</f>
        <v>582909.2576144</v>
      </c>
      <c r="F33" s="36">
        <f>SUM(F22:F32)</f>
        <v>36398.280000000006</v>
      </c>
      <c r="G33" s="36">
        <f>SUM(G22:G32)</f>
        <v>546510.97761440009</v>
      </c>
      <c r="H33" s="36">
        <f>SUM(H22:H32)</f>
        <v>234101.98443649799</v>
      </c>
      <c r="I33" s="29">
        <f t="shared" ref="I33:I38" si="7">H33*100/G33</f>
        <v>42.835733228706076</v>
      </c>
      <c r="J33" s="26">
        <f t="shared" ref="J33:J38" si="8">H33*100/E33</f>
        <v>40.160965258053707</v>
      </c>
    </row>
    <row r="34" spans="2:10" s="39" customFormat="1" ht="21.6" customHeight="1" x14ac:dyDescent="0.25">
      <c r="B34" s="1">
        <v>24</v>
      </c>
      <c r="C34" s="8" t="s">
        <v>30</v>
      </c>
      <c r="D34" s="35">
        <v>1</v>
      </c>
      <c r="E34" s="35">
        <v>36287.49</v>
      </c>
      <c r="F34" s="35">
        <v>502.98</v>
      </c>
      <c r="G34" s="35">
        <v>35784.509999999995</v>
      </c>
      <c r="H34" s="35">
        <v>10906.4</v>
      </c>
      <c r="I34" s="21">
        <f t="shared" si="7"/>
        <v>30.477991734412463</v>
      </c>
      <c r="J34" s="22">
        <f t="shared" si="8"/>
        <v>30.055537045962673</v>
      </c>
    </row>
    <row r="35" spans="2:10" s="39" customFormat="1" ht="21.6" customHeight="1" thickBot="1" x14ac:dyDescent="0.3">
      <c r="B35" s="1">
        <v>25</v>
      </c>
      <c r="C35" s="9" t="s">
        <v>47</v>
      </c>
      <c r="D35" s="35">
        <v>13</v>
      </c>
      <c r="E35" s="35">
        <v>74448.479999999996</v>
      </c>
      <c r="F35" s="35">
        <v>3243.15</v>
      </c>
      <c r="G35" s="35">
        <v>71205.33</v>
      </c>
      <c r="H35" s="35">
        <v>34895.019999999997</v>
      </c>
      <c r="I35" s="21">
        <f t="shared" si="7"/>
        <v>49.006190969131097</v>
      </c>
      <c r="J35" s="22">
        <f t="shared" si="8"/>
        <v>46.871366614872457</v>
      </c>
    </row>
    <row r="36" spans="2:10" s="39" customFormat="1" ht="21.6" customHeight="1" thickBot="1" x14ac:dyDescent="0.3">
      <c r="B36" s="16"/>
      <c r="C36" s="14" t="s">
        <v>31</v>
      </c>
      <c r="D36" s="36">
        <f>SUM(D34:D35)</f>
        <v>14</v>
      </c>
      <c r="E36" s="36">
        <f>SUM(E34:E35)</f>
        <v>110735.97</v>
      </c>
      <c r="F36" s="36">
        <f>SUM(F34:F35)</f>
        <v>3746.13</v>
      </c>
      <c r="G36" s="36">
        <f>SUM(G34:G35)</f>
        <v>106989.84</v>
      </c>
      <c r="H36" s="36">
        <f>SUM(H34:H35)</f>
        <v>45801.42</v>
      </c>
      <c r="I36" s="29">
        <f t="shared" si="7"/>
        <v>42.809130287511415</v>
      </c>
      <c r="J36" s="30">
        <f t="shared" si="8"/>
        <v>41.36092364567719</v>
      </c>
    </row>
    <row r="37" spans="2:10" s="39" customFormat="1" ht="21.6" customHeight="1" thickBot="1" x14ac:dyDescent="0.3">
      <c r="B37" s="16"/>
      <c r="C37" s="14" t="s">
        <v>32</v>
      </c>
      <c r="D37" s="36">
        <f>SUM(D33+D36)</f>
        <v>90</v>
      </c>
      <c r="E37" s="36">
        <f>SUM(E33+E36)</f>
        <v>693645.22761439998</v>
      </c>
      <c r="F37" s="36">
        <f>SUM(F33+F36)</f>
        <v>40144.410000000003</v>
      </c>
      <c r="G37" s="36">
        <f>SUM(G33+G36)</f>
        <v>653500.81761440006</v>
      </c>
      <c r="H37" s="36">
        <f>SUM(H33+H36)</f>
        <v>279903.40443649801</v>
      </c>
      <c r="I37" s="29">
        <f t="shared" si="7"/>
        <v>42.831377848658761</v>
      </c>
      <c r="J37" s="26">
        <f t="shared" si="8"/>
        <v>40.352530846229278</v>
      </c>
    </row>
    <row r="38" spans="2:10" s="39" customFormat="1" ht="21.6" customHeight="1" thickBot="1" x14ac:dyDescent="0.3">
      <c r="B38" s="15">
        <v>26</v>
      </c>
      <c r="C38" s="11" t="s">
        <v>33</v>
      </c>
      <c r="D38" s="35">
        <v>39</v>
      </c>
      <c r="E38" s="35">
        <v>150010</v>
      </c>
      <c r="F38" s="35">
        <v>754</v>
      </c>
      <c r="G38" s="35">
        <v>149256</v>
      </c>
      <c r="H38" s="35">
        <v>62188</v>
      </c>
      <c r="I38" s="38">
        <f t="shared" si="7"/>
        <v>41.665326687034359</v>
      </c>
      <c r="J38" s="34">
        <f t="shared" si="8"/>
        <v>41.455902939804012</v>
      </c>
    </row>
    <row r="39" spans="2:10" s="39" customFormat="1" ht="21.6" customHeight="1" thickBot="1" x14ac:dyDescent="0.3">
      <c r="B39" s="16"/>
      <c r="C39" s="14" t="s">
        <v>34</v>
      </c>
      <c r="D39" s="36">
        <v>39</v>
      </c>
      <c r="E39" s="36">
        <f>SUM(E38)</f>
        <v>150010</v>
      </c>
      <c r="F39" s="36">
        <f t="shared" ref="F39:J39" si="9">SUM(F38)</f>
        <v>754</v>
      </c>
      <c r="G39" s="36">
        <f t="shared" si="9"/>
        <v>149256</v>
      </c>
      <c r="H39" s="36">
        <f t="shared" si="9"/>
        <v>62188</v>
      </c>
      <c r="I39" s="29">
        <f t="shared" si="9"/>
        <v>41.665326687034359</v>
      </c>
      <c r="J39" s="26">
        <f t="shared" si="9"/>
        <v>41.455902939804012</v>
      </c>
    </row>
    <row r="40" spans="2:10" s="39" customFormat="1" ht="21.6" customHeight="1" thickBot="1" x14ac:dyDescent="0.3">
      <c r="B40" s="16"/>
      <c r="C40" s="14" t="s">
        <v>35</v>
      </c>
      <c r="D40" s="36">
        <f>SUM(D21+D37+D39)</f>
        <v>358</v>
      </c>
      <c r="E40" s="36">
        <f>SUM(E21+E37+E39)</f>
        <v>3638987.4876144002</v>
      </c>
      <c r="F40" s="36">
        <f>SUM(F21+F37+F39)</f>
        <v>546678.63</v>
      </c>
      <c r="G40" s="36">
        <f>SUM(G21+G37+G39)</f>
        <v>3092308.8576143999</v>
      </c>
      <c r="H40" s="36">
        <f>SUM(H21+H37+H39)</f>
        <v>945797.03443649784</v>
      </c>
      <c r="I40" s="29">
        <f>H40*100/G40</f>
        <v>30.585464712155069</v>
      </c>
      <c r="J40" s="26">
        <f>H40*100/E40</f>
        <v>25.990664646569893</v>
      </c>
    </row>
    <row r="41" spans="2:10" s="39" customFormat="1" ht="21.6" customHeight="1" thickBot="1" x14ac:dyDescent="0.3">
      <c r="B41" s="15">
        <v>27</v>
      </c>
      <c r="C41" s="11" t="s">
        <v>36</v>
      </c>
      <c r="D41" s="35">
        <v>67</v>
      </c>
      <c r="E41" s="35">
        <v>208711.05</v>
      </c>
      <c r="F41" s="35">
        <v>16050</v>
      </c>
      <c r="G41" s="35">
        <v>192661.05</v>
      </c>
      <c r="H41" s="35">
        <v>55753.74</v>
      </c>
      <c r="I41" s="21">
        <f t="shared" ref="I41" si="10">H41*100/G41</f>
        <v>28.938770965900996</v>
      </c>
      <c r="J41" s="22">
        <f>H41*100/E41</f>
        <v>26.713362804700566</v>
      </c>
    </row>
    <row r="42" spans="2:10" s="39" customFormat="1" ht="21.6" customHeight="1" thickBot="1" x14ac:dyDescent="0.3">
      <c r="B42" s="16"/>
      <c r="C42" s="14" t="s">
        <v>37</v>
      </c>
      <c r="D42" s="36">
        <f>SUM(D41)</f>
        <v>67</v>
      </c>
      <c r="E42" s="36">
        <f t="shared" ref="E42:H42" si="11">SUM(E41)</f>
        <v>208711.05</v>
      </c>
      <c r="F42" s="36">
        <f t="shared" si="11"/>
        <v>16050</v>
      </c>
      <c r="G42" s="36">
        <f t="shared" si="11"/>
        <v>192661.05</v>
      </c>
      <c r="H42" s="36">
        <f t="shared" si="11"/>
        <v>55753.74</v>
      </c>
      <c r="I42" s="29">
        <f t="shared" ref="I42" si="12">SUM(I41)</f>
        <v>28.938770965900996</v>
      </c>
      <c r="J42" s="26">
        <f t="shared" ref="J42" si="13">SUM(J41)</f>
        <v>26.713362804700566</v>
      </c>
    </row>
    <row r="43" spans="2:10" s="39" customFormat="1" ht="21.6" customHeight="1" x14ac:dyDescent="0.25">
      <c r="B43" s="1">
        <v>28</v>
      </c>
      <c r="C43" s="8" t="s">
        <v>46</v>
      </c>
      <c r="D43" s="35"/>
      <c r="E43" s="35"/>
      <c r="F43" s="35"/>
      <c r="G43" s="35"/>
      <c r="H43" s="35">
        <v>6328</v>
      </c>
      <c r="I43" s="21">
        <v>0</v>
      </c>
      <c r="J43" s="22">
        <v>0</v>
      </c>
    </row>
    <row r="44" spans="2:10" s="39" customFormat="1" ht="21.6" customHeight="1" thickBot="1" x14ac:dyDescent="0.3">
      <c r="B44" s="12">
        <v>29</v>
      </c>
      <c r="C44" s="9" t="s">
        <v>48</v>
      </c>
      <c r="D44" s="35">
        <v>2</v>
      </c>
      <c r="E44" s="35">
        <v>5941</v>
      </c>
      <c r="F44" s="35">
        <v>0.22</v>
      </c>
      <c r="G44" s="35">
        <v>5940.78</v>
      </c>
      <c r="H44" s="35">
        <v>6748</v>
      </c>
      <c r="I44" s="21">
        <f>H44*100/G44</f>
        <v>113.58777803588082</v>
      </c>
      <c r="J44" s="22">
        <f>H44*100/E44</f>
        <v>113.58357178926107</v>
      </c>
    </row>
    <row r="45" spans="2:10" s="39" customFormat="1" ht="21.6" customHeight="1" thickBot="1" x14ac:dyDescent="0.3">
      <c r="B45" s="16"/>
      <c r="C45" s="14" t="s">
        <v>38</v>
      </c>
      <c r="D45" s="36">
        <f>SUM(D43:D44)</f>
        <v>2</v>
      </c>
      <c r="E45" s="36">
        <f t="shared" ref="E45:H45" si="14">SUM(E43:E44)</f>
        <v>5941</v>
      </c>
      <c r="F45" s="36">
        <f t="shared" si="14"/>
        <v>0.22</v>
      </c>
      <c r="G45" s="36">
        <f t="shared" si="14"/>
        <v>5940.78</v>
      </c>
      <c r="H45" s="36">
        <f t="shared" si="14"/>
        <v>13076</v>
      </c>
      <c r="I45" s="29">
        <f>H45*100/G45</f>
        <v>220.10577735583544</v>
      </c>
      <c r="J45" s="26">
        <f>H45*100/E45</f>
        <v>220.09762666217807</v>
      </c>
    </row>
    <row r="46" spans="2:10" s="39" customFormat="1" ht="49.2" customHeight="1" thickBot="1" x14ac:dyDescent="0.3">
      <c r="B46" s="16"/>
      <c r="C46" s="17" t="s">
        <v>2</v>
      </c>
      <c r="D46" s="35">
        <v>0</v>
      </c>
      <c r="E46" s="36"/>
      <c r="F46" s="37"/>
      <c r="G46" s="36"/>
      <c r="H46" s="36">
        <v>25000</v>
      </c>
      <c r="I46" s="29">
        <v>0</v>
      </c>
      <c r="J46" s="31">
        <v>0</v>
      </c>
    </row>
    <row r="47" spans="2:10" s="39" customFormat="1" ht="21.6" customHeight="1" thickBot="1" x14ac:dyDescent="0.3">
      <c r="B47" s="3"/>
      <c r="C47" s="10" t="s">
        <v>3</v>
      </c>
      <c r="D47" s="36">
        <f>SUM(D42+D45+D40)</f>
        <v>427</v>
      </c>
      <c r="E47" s="36">
        <f>SUM(E40+E42+E45)</f>
        <v>3853639.5376144</v>
      </c>
      <c r="F47" s="36">
        <f t="shared" ref="F47:G47" si="15">SUM(F40+F42+F45)</f>
        <v>562728.85</v>
      </c>
      <c r="G47" s="36">
        <f t="shared" si="15"/>
        <v>3290910.6876143995</v>
      </c>
      <c r="H47" s="36">
        <f>SUM(H40+H42+H45+H46)</f>
        <v>1039626.7744364978</v>
      </c>
      <c r="I47" s="32">
        <f>H47*100/G47</f>
        <v>31.59085350900633</v>
      </c>
      <c r="J47" s="33">
        <f>H47*100/E47</f>
        <v>26.977789808542394</v>
      </c>
    </row>
    <row r="48" spans="2:10" x14ac:dyDescent="0.3">
      <c r="I48" s="41" t="s">
        <v>4</v>
      </c>
      <c r="J48" s="41"/>
    </row>
  </sheetData>
  <mergeCells count="14">
    <mergeCell ref="I48:J48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" right="0.75" top="0.56999999999999995" bottom="0.48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2022-08-12T15:15:29Z</dcterms:modified>
</cp:coreProperties>
</file>