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STEERING coMMITTEE\"/>
    </mc:Choice>
  </mc:AlternateContent>
  <bookViews>
    <workbookView xWindow="-120" yWindow="-120" windowWidth="19440" windowHeight="15000" firstSheet="4" activeTab="4"/>
  </bookViews>
  <sheets>
    <sheet name="BASIC STAT.DATA" sheetId="4" state="hidden" r:id="rId1"/>
    <sheet name="RECOVERY SHG" sheetId="5" state="hidden" r:id="rId2"/>
    <sheet name="JLGs" sheetId="20" state="hidden" r:id="rId3"/>
    <sheet name="Debt Swap" sheetId="35" state="hidden" r:id="rId4"/>
    <sheet name="SEP 21" sheetId="38" r:id="rId5"/>
  </sheets>
  <definedNames>
    <definedName name="_xlnm.Print_Area" localSheetId="0">'BASIC STAT.DATA'!$A$1:$L$46</definedName>
    <definedName name="_xlnm.Print_Area" localSheetId="3">'Debt Swap'!$A$1:$F$10</definedName>
    <definedName name="_xlnm.Print_Area" localSheetId="4">'SEP 21'!$B$3:$J$53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8" i="38" l="1"/>
  <c r="I48" i="38"/>
  <c r="J49" i="38"/>
  <c r="E49" i="38"/>
  <c r="F49" i="38"/>
  <c r="G49" i="38"/>
  <c r="I49" i="38" s="1"/>
  <c r="H49" i="38"/>
  <c r="D49" i="38"/>
  <c r="J34" i="38" l="1"/>
  <c r="J35" i="38"/>
  <c r="I35" i="38"/>
  <c r="I34" i="38"/>
  <c r="C20" i="5" l="1"/>
  <c r="D20" i="5"/>
  <c r="E20" i="5"/>
  <c r="F20" i="5"/>
  <c r="G20" i="5"/>
  <c r="B20" i="5"/>
  <c r="E40" i="38" l="1"/>
  <c r="F40" i="38"/>
  <c r="H40" i="38"/>
  <c r="D40" i="38"/>
  <c r="E46" i="38"/>
  <c r="F46" i="38"/>
  <c r="H46" i="38"/>
  <c r="D46" i="38"/>
  <c r="J45" i="38" l="1"/>
  <c r="G46" i="38"/>
  <c r="H43" i="38"/>
  <c r="F43" i="38"/>
  <c r="E43" i="38"/>
  <c r="D43" i="38"/>
  <c r="J42" i="38"/>
  <c r="I42" i="38"/>
  <c r="J39" i="38"/>
  <c r="J38" i="38"/>
  <c r="I39" i="38"/>
  <c r="J36" i="38"/>
  <c r="J33" i="38"/>
  <c r="J32" i="38"/>
  <c r="J31" i="38"/>
  <c r="J30" i="38"/>
  <c r="J29" i="38"/>
  <c r="J28" i="38"/>
  <c r="J27" i="38"/>
  <c r="J26" i="38"/>
  <c r="J25" i="38"/>
  <c r="J24" i="38"/>
  <c r="J23" i="38"/>
  <c r="I33" i="38"/>
  <c r="I32" i="38"/>
  <c r="I31" i="38"/>
  <c r="I30" i="38"/>
  <c r="I29" i="38"/>
  <c r="I28" i="38"/>
  <c r="I27" i="38"/>
  <c r="I26" i="38"/>
  <c r="I25" i="38"/>
  <c r="I24" i="38"/>
  <c r="I23" i="38"/>
  <c r="H37" i="38"/>
  <c r="H41" i="38" s="1"/>
  <c r="F37" i="38"/>
  <c r="F41" i="38" s="1"/>
  <c r="E37" i="38"/>
  <c r="D37" i="38"/>
  <c r="D41" i="38" s="1"/>
  <c r="J10" i="38"/>
  <c r="J11" i="38"/>
  <c r="J12" i="38"/>
  <c r="J13" i="38"/>
  <c r="J14" i="38"/>
  <c r="J15" i="38"/>
  <c r="J16" i="38"/>
  <c r="J17" i="38"/>
  <c r="J18" i="38"/>
  <c r="J19" i="38"/>
  <c r="J20" i="38"/>
  <c r="J21" i="38"/>
  <c r="I10" i="38"/>
  <c r="I11" i="38"/>
  <c r="I12" i="38"/>
  <c r="I13" i="38"/>
  <c r="I14" i="38"/>
  <c r="I15" i="38"/>
  <c r="I16" i="38"/>
  <c r="I17" i="38"/>
  <c r="I18" i="38"/>
  <c r="I19" i="38"/>
  <c r="I20" i="38"/>
  <c r="I21" i="38"/>
  <c r="H22" i="38"/>
  <c r="F22" i="38"/>
  <c r="E22" i="38"/>
  <c r="D22" i="38"/>
  <c r="G20" i="4"/>
  <c r="H20" i="4"/>
  <c r="F20" i="4"/>
  <c r="E41" i="38" l="1"/>
  <c r="E44" i="38" s="1"/>
  <c r="E51" i="38" s="1"/>
  <c r="I38" i="38"/>
  <c r="G40" i="38"/>
  <c r="G43" i="38"/>
  <c r="I43" i="38" s="1"/>
  <c r="J43" i="38"/>
  <c r="I46" i="38"/>
  <c r="I45" i="38"/>
  <c r="J46" i="38"/>
  <c r="D44" i="38"/>
  <c r="D51" i="38" s="1"/>
  <c r="J37" i="38"/>
  <c r="J40" i="38"/>
  <c r="H44" i="38"/>
  <c r="H51" i="38" s="1"/>
  <c r="G37" i="38"/>
  <c r="F44" i="38"/>
  <c r="F51" i="38" s="1"/>
  <c r="I36" i="38"/>
  <c r="J22" i="38"/>
  <c r="G22" i="38"/>
  <c r="I22" i="38" s="1"/>
  <c r="I37" i="38" l="1"/>
  <c r="G41" i="38"/>
  <c r="J51" i="38"/>
  <c r="J44" i="38"/>
  <c r="J41" i="38"/>
  <c r="C40" i="4"/>
  <c r="D40" i="4"/>
  <c r="B40" i="4"/>
  <c r="C20" i="4"/>
  <c r="D20" i="4"/>
  <c r="B20" i="4"/>
  <c r="E16" i="4"/>
  <c r="E45" i="4"/>
  <c r="E44" i="4"/>
  <c r="E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19" i="4"/>
  <c r="E18" i="4"/>
  <c r="E17" i="4"/>
  <c r="E15" i="4"/>
  <c r="E14" i="4"/>
  <c r="E12" i="4"/>
  <c r="E11" i="4"/>
  <c r="E10" i="4"/>
  <c r="E9" i="4"/>
  <c r="E8" i="4"/>
  <c r="I40" i="38" l="1"/>
  <c r="I41" i="38" l="1"/>
  <c r="G44" i="38"/>
  <c r="G51" i="38" l="1"/>
  <c r="I51" i="38" s="1"/>
  <c r="I44" i="38"/>
  <c r="J42" i="4" l="1"/>
  <c r="J40" i="4"/>
  <c r="J20" i="4"/>
  <c r="L42" i="4"/>
  <c r="K42" i="4"/>
  <c r="I42" i="4"/>
  <c r="L40" i="4"/>
  <c r="K40" i="4"/>
  <c r="I40" i="4"/>
  <c r="L20" i="4"/>
  <c r="K20" i="4"/>
  <c r="I20" i="4"/>
  <c r="J43" i="4" l="1"/>
  <c r="J46" i="4" s="1"/>
  <c r="K43" i="4"/>
  <c r="K46" i="4" s="1"/>
  <c r="I43" i="4"/>
  <c r="I46" i="4" s="1"/>
  <c r="L43" i="4"/>
  <c r="L46" i="4" s="1"/>
  <c r="D42" i="4" l="1"/>
  <c r="C42" i="4"/>
  <c r="B42" i="4"/>
  <c r="C43" i="4" l="1"/>
  <c r="C46" i="4" s="1"/>
  <c r="B43" i="4"/>
  <c r="B46" i="4" s="1"/>
  <c r="D43" i="4"/>
  <c r="D46" i="4" s="1"/>
  <c r="E46" i="4" l="1"/>
  <c r="E43" i="4"/>
  <c r="E42" i="4"/>
  <c r="E40" i="4"/>
  <c r="E20" i="4"/>
  <c r="H43" i="20"/>
  <c r="G43" i="20"/>
  <c r="F43" i="20"/>
  <c r="E43" i="20"/>
  <c r="H41" i="20"/>
  <c r="G41" i="20"/>
  <c r="F41" i="20"/>
  <c r="E41" i="20"/>
  <c r="H22" i="20"/>
  <c r="G22" i="20"/>
  <c r="F22" i="20"/>
  <c r="E22" i="20"/>
  <c r="D43" i="20"/>
  <c r="C43" i="20"/>
  <c r="D41" i="20"/>
  <c r="C41" i="20"/>
  <c r="D22" i="20"/>
  <c r="C22" i="20"/>
  <c r="F42" i="5"/>
  <c r="E42" i="5"/>
  <c r="D42" i="5"/>
  <c r="C42" i="5"/>
  <c r="F40" i="5"/>
  <c r="E40" i="5"/>
  <c r="D40" i="5"/>
  <c r="C40" i="5"/>
  <c r="B42" i="5"/>
  <c r="B40" i="5"/>
  <c r="H42" i="4"/>
  <c r="G42" i="4"/>
  <c r="F42" i="4"/>
  <c r="H40" i="4"/>
  <c r="G40" i="4"/>
  <c r="F40" i="4"/>
  <c r="D43" i="5" l="1"/>
  <c r="D46" i="5" s="1"/>
  <c r="F44" i="20"/>
  <c r="F47" i="20" s="1"/>
  <c r="G44" i="20"/>
  <c r="G47" i="20" s="1"/>
  <c r="C43" i="5"/>
  <c r="C46" i="5" s="1"/>
  <c r="E43" i="5"/>
  <c r="E46" i="5" s="1"/>
  <c r="F43" i="5"/>
  <c r="F46" i="5" s="1"/>
  <c r="H44" i="20"/>
  <c r="H47" i="20" s="1"/>
  <c r="E44" i="20"/>
  <c r="E47" i="20" s="1"/>
  <c r="F43" i="4"/>
  <c r="F46" i="4" s="1"/>
  <c r="C44" i="20"/>
  <c r="C47" i="20" s="1"/>
  <c r="B43" i="5"/>
  <c r="B46" i="5" s="1"/>
  <c r="D44" i="20"/>
  <c r="D47" i="20" s="1"/>
  <c r="G43" i="4"/>
  <c r="G46" i="4" s="1"/>
  <c r="H43" i="4"/>
  <c r="H46" i="4" s="1"/>
</calcChain>
</file>

<file path=xl/sharedStrings.xml><?xml version="1.0" encoding="utf-8"?>
<sst xmlns="http://schemas.openxmlformats.org/spreadsheetml/2006/main" count="223" uniqueCount="123">
  <si>
    <t>Total</t>
  </si>
  <si>
    <t>Recovery Position</t>
  </si>
  <si>
    <t>Saving Linked</t>
  </si>
  <si>
    <t>Demand</t>
  </si>
  <si>
    <t>Recovery</t>
  </si>
  <si>
    <t xml:space="preserve">Name of the District:________________________ </t>
  </si>
  <si>
    <t>Name of Bank</t>
  </si>
  <si>
    <t>No. of Branches</t>
  </si>
  <si>
    <t>Deposits</t>
  </si>
  <si>
    <t>Advances</t>
  </si>
  <si>
    <t>Cumulative Position of Number of Cases</t>
  </si>
  <si>
    <t>Formed</t>
  </si>
  <si>
    <t>Credit linked</t>
  </si>
  <si>
    <t>Annexure-VI</t>
  </si>
  <si>
    <t>Weaker Sector advances</t>
  </si>
  <si>
    <t>%age Recovery</t>
  </si>
  <si>
    <t>Total Nationalized Banks</t>
  </si>
  <si>
    <t>Total RRBs</t>
  </si>
  <si>
    <t>AXIS BANK</t>
  </si>
  <si>
    <t>FEDERAL BANK</t>
  </si>
  <si>
    <t>HDFC BANK</t>
  </si>
  <si>
    <t>ICICI BANK</t>
  </si>
  <si>
    <t>IDBI BANK LTD.</t>
  </si>
  <si>
    <t>INDUSIND BANK</t>
  </si>
  <si>
    <t>JAMMU &amp; KASHMIR BANK</t>
  </si>
  <si>
    <t>KARUR VYSYA BANK</t>
  </si>
  <si>
    <t>Total Private Banks</t>
  </si>
  <si>
    <t>PUNJAB GRAMIN BANK</t>
  </si>
  <si>
    <t>Total Schedule Commercial Banks</t>
  </si>
  <si>
    <t>PUNJAB STATE COOP. BANK</t>
  </si>
  <si>
    <t xml:space="preserve">PADB </t>
  </si>
  <si>
    <t>YES BANK</t>
  </si>
  <si>
    <t>KOTAK BANK</t>
  </si>
  <si>
    <t>Credit Linked</t>
  </si>
  <si>
    <t>Grand Total</t>
  </si>
  <si>
    <t>Rural</t>
  </si>
  <si>
    <t>Semi Urban</t>
  </si>
  <si>
    <t>Urban</t>
  </si>
  <si>
    <t>Annexure-VII</t>
  </si>
  <si>
    <t>KARNATAKA BANK</t>
  </si>
  <si>
    <t>Nof of SSAs allocated</t>
  </si>
  <si>
    <t>No  of SSA covered</t>
  </si>
  <si>
    <t>No of BCAs working</t>
  </si>
  <si>
    <t>No of BCAs appointed</t>
  </si>
  <si>
    <t>Axis Bank</t>
  </si>
  <si>
    <t>Capital Small Finance Bank</t>
  </si>
  <si>
    <t>Federal Bank</t>
  </si>
  <si>
    <t>HDFC Bank</t>
  </si>
  <si>
    <t>ICICI Bank</t>
  </si>
  <si>
    <t>Karur Vysya Bank</t>
  </si>
  <si>
    <t>Yes Bank</t>
  </si>
  <si>
    <r>
      <t xml:space="preserve">Amt. </t>
    </r>
    <r>
      <rPr>
        <b/>
        <sz val="12"/>
        <color theme="1"/>
        <rFont val="Rupee Foradian"/>
        <family val="2"/>
      </rPr>
      <t>` in lakhs</t>
    </r>
  </si>
  <si>
    <t>DEVELOPMENT CREDIT BANK</t>
  </si>
  <si>
    <t>CAPITAL SMALL FINANCE BANK</t>
  </si>
  <si>
    <t>Annexure-VIII</t>
  </si>
  <si>
    <t>Total Number of Rural Branches</t>
  </si>
  <si>
    <t>Targets for Debt Swap (3% of Target under Agriculture)</t>
  </si>
  <si>
    <t xml:space="preserve">%age Achievement </t>
  </si>
  <si>
    <t>Annexure-</t>
  </si>
  <si>
    <r>
      <t xml:space="preserve">No of rural branches where </t>
    </r>
    <r>
      <rPr>
        <b/>
        <u/>
        <sz val="14"/>
        <rFont val="Arial"/>
        <family val="2"/>
      </rPr>
      <t xml:space="preserve">Debt swap cases have been sanctioned </t>
    </r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</si>
  <si>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</si>
  <si>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</si>
  <si>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</si>
  <si>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</si>
  <si>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</si>
  <si>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</si>
  <si>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</si>
  <si>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</si>
  <si>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</si>
  <si>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</si>
  <si>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</si>
  <si>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</si>
  <si>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</si>
  <si>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Bandhan Bank</t>
  </si>
  <si>
    <t>Catholic Syrian Bank</t>
  </si>
  <si>
    <t>IDBI Bank</t>
  </si>
  <si>
    <t>Indusind Bank</t>
  </si>
  <si>
    <t>J&amp;K Bank</t>
  </si>
  <si>
    <t>Kotak Mahindra Bank</t>
  </si>
  <si>
    <t>Total Pvt. Sector Banks</t>
  </si>
  <si>
    <t>Ujjivan Small Finance Bank</t>
  </si>
  <si>
    <t>Total Pvt. &amp; Small Finance Banks</t>
  </si>
  <si>
    <t>Punjab Gramin Bank</t>
  </si>
  <si>
    <t>Pb. State Coop. bank</t>
  </si>
  <si>
    <t>Total Coop. Banks</t>
  </si>
  <si>
    <t>Total Others</t>
  </si>
  <si>
    <t>PFC/PADB</t>
  </si>
  <si>
    <t>BANDHAN BANK</t>
  </si>
  <si>
    <t>CATHOLIC SYRIAN BANK</t>
  </si>
  <si>
    <t>CITIZENS URBAN COOP BANK</t>
  </si>
  <si>
    <t>RBL BANK</t>
  </si>
  <si>
    <t>SOUTH INDIAN BANK</t>
  </si>
  <si>
    <t>UJJIVAN SMALL FINANCE BANK</t>
  </si>
  <si>
    <t>S. No .</t>
  </si>
  <si>
    <t>BANK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</si>
  <si>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</si>
  <si>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</si>
  <si>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</si>
  <si>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</si>
  <si>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</si>
  <si>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</si>
  <si>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</si>
  <si>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Total Small Finance Banks</t>
  </si>
  <si>
    <t>Advances made in the Distt by banks located outside the Distt</t>
  </si>
  <si>
    <t>G.TOTAL</t>
  </si>
  <si>
    <t>SLBC PUNJAB</t>
  </si>
  <si>
    <t>Bank-wise Basic Statistical Data of the District as at September 2020.</t>
  </si>
  <si>
    <t xml:space="preserve"> Bank-wise Recovery Position under SHGs  For the Period ended 30.09.2020</t>
  </si>
  <si>
    <t xml:space="preserve"> Bank-wise Position under JLGs  For the Period ended 30.09.2020.</t>
  </si>
  <si>
    <t>Progress under JLG during 2020-21 upto 30.06.2020 (01-04-2020 to 30.09.2020)</t>
  </si>
  <si>
    <t>Cummulative Position under JLGs upto 30.09.2020</t>
  </si>
  <si>
    <t xml:space="preserve">                     District wise Progress under Debt Swap Scheme  upto September 2020</t>
  </si>
  <si>
    <t>Target under Agriculture                                                                                                                            (ACP 2019-20) upto September 2020</t>
  </si>
  <si>
    <t>Achievement upto 30.09.2020 (CUMMULATIVE)</t>
  </si>
  <si>
    <t>Amt.in lakh</t>
  </si>
  <si>
    <r>
      <t xml:space="preserve">(Amount </t>
    </r>
    <r>
      <rPr>
        <b/>
        <sz val="12"/>
        <color theme="1"/>
        <rFont val="Rupee Foradian"/>
        <family val="2"/>
      </rPr>
      <t xml:space="preserve">` </t>
    </r>
    <r>
      <rPr>
        <b/>
        <sz val="12"/>
        <color theme="1"/>
        <rFont val="Times New Roman"/>
        <family val="1"/>
      </rPr>
      <t>in lakhs)</t>
    </r>
  </si>
  <si>
    <r>
      <t xml:space="preserve">(Amount </t>
    </r>
    <r>
      <rPr>
        <b/>
        <sz val="16"/>
        <color theme="1"/>
        <rFont val="Rupee Foradian"/>
        <family val="2"/>
      </rPr>
      <t xml:space="preserve">` </t>
    </r>
    <r>
      <rPr>
        <b/>
        <sz val="16"/>
        <color theme="1"/>
        <rFont val="Times New Roman"/>
        <family val="1"/>
      </rPr>
      <t>in lakhs)</t>
    </r>
  </si>
  <si>
    <t>DISTRICT NAME :KAPURTHALA</t>
  </si>
  <si>
    <t>RBL Bank Ltd.</t>
  </si>
  <si>
    <t>South Indian Bank</t>
  </si>
  <si>
    <t>CD RATIO OF BANKS AS ON 31.03.2022 (Net of NRE Deposit)</t>
  </si>
  <si>
    <t>SIDBI/CUCB</t>
  </si>
  <si>
    <t>Annexure -11.1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</si>
</sst>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09]0"/>
    <numFmt numFmtId="165" formatCode="[$-4009]General"/>
  </numFmts>
  <fonts count="4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7.5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19.5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Tahoma"/>
      <family val="2"/>
    </font>
    <font>
      <b/>
      <sz val="16"/>
      <color theme="1"/>
      <name val="Rupee Foradian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indexed="8"/>
      <name val="Tahoma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Rupee Foradi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Times New Roman"/>
      <family val="1"/>
    </font>
    <font>
      <b/>
      <sz val="25"/>
      <name val="Times New Roman"/>
      <family val="1"/>
    </font>
    <font>
      <sz val="14"/>
      <name val="Times New Roman"/>
      <family val="1"/>
    </font>
    <font>
      <sz val="25"/>
      <name val="Times New Roman"/>
      <family val="1"/>
    </font>
    <font>
      <b/>
      <u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1"/>
    </font>
    <font>
      <sz val="14"/>
      <color rgb="FF000000"/>
      <name val="Arial"/>
      <family val="2"/>
    </font>
    <font>
      <b/>
      <sz val="18"/>
      <color theme="1"/>
      <name val="Tahoma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sz val="15"/>
      <name val="Tahoma"/>
      <family val="2"/>
    </font>
    <font>
      <b/>
      <sz val="15"/>
      <name val="Tahoma"/>
      <family val="2"/>
    </font>
    <font>
      <b/>
      <sz val="16"/>
      <name val="Tahoma"/>
      <family val="2"/>
    </font>
    <font>
      <sz val="16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2" fillId="0" borderId="0"/>
    <xf numFmtId="0" fontId="36" fillId="0" borderId="0"/>
    <xf numFmtId="165" fontId="40" fillId="0" borderId="0"/>
  </cellStyleXfs>
  <cellXfs count="159">
    <xf numFmtId="0" fontId="0" fillId="0" borderId="0" xfId="0"/>
    <xf numFmtId="0" fontId="0" fillId="0" borderId="6" xfId="0" applyBorder="1"/>
    <xf numFmtId="0" fontId="3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0" fillId="0" borderId="12" xfId="0" applyBorder="1"/>
    <xf numFmtId="0" fontId="0" fillId="0" borderId="0" xfId="0" applyBorder="1"/>
    <xf numFmtId="0" fontId="0" fillId="0" borderId="11" xfId="0" applyBorder="1"/>
    <xf numFmtId="0" fontId="11" fillId="0" borderId="0" xfId="0" applyFont="1"/>
    <xf numFmtId="0" fontId="16" fillId="0" borderId="0" xfId="0" applyFont="1"/>
    <xf numFmtId="1" fontId="17" fillId="0" borderId="6" xfId="0" applyNumberFormat="1" applyFont="1" applyBorder="1" applyAlignment="1">
      <alignment horizontal="left" vertical="center"/>
    </xf>
    <xf numFmtId="1" fontId="18" fillId="0" borderId="6" xfId="0" applyNumberFormat="1" applyFont="1" applyFill="1" applyBorder="1" applyAlignment="1">
      <alignment horizontal="left" vertical="center"/>
    </xf>
    <xf numFmtId="1" fontId="18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" fontId="0" fillId="0" borderId="0" xfId="0" applyNumberFormat="1" applyBorder="1" applyAlignment="1">
      <alignment horizontal="left" vertical="center"/>
    </xf>
    <xf numFmtId="0" fontId="0" fillId="0" borderId="0" xfId="0" applyFont="1" applyAlignment="1"/>
    <xf numFmtId="0" fontId="4" fillId="0" borderId="6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vertical="center" wrapText="1"/>
    </xf>
    <xf numFmtId="1" fontId="24" fillId="0" borderId="6" xfId="0" applyNumberFormat="1" applyFont="1" applyBorder="1" applyAlignment="1">
      <alignment horizontal="left" vertical="center"/>
    </xf>
    <xf numFmtId="1" fontId="25" fillId="0" borderId="6" xfId="0" applyNumberFormat="1" applyFont="1" applyBorder="1" applyAlignment="1">
      <alignment horizontal="left" vertical="center"/>
    </xf>
    <xf numFmtId="1" fontId="25" fillId="0" borderId="6" xfId="0" applyNumberFormat="1" applyFont="1" applyFill="1" applyBorder="1" applyAlignment="1">
      <alignment horizontal="left" vertical="center"/>
    </xf>
    <xf numFmtId="1" fontId="25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right"/>
    </xf>
    <xf numFmtId="0" fontId="29" fillId="0" borderId="15" xfId="0" applyFont="1" applyBorder="1" applyAlignment="1">
      <alignment vertical="top" wrapText="1"/>
    </xf>
    <xf numFmtId="0" fontId="32" fillId="0" borderId="0" xfId="1"/>
    <xf numFmtId="0" fontId="32" fillId="0" borderId="0" xfId="1" applyFont="1"/>
    <xf numFmtId="0" fontId="32" fillId="0" borderId="6" xfId="1" applyBorder="1"/>
    <xf numFmtId="0" fontId="31" fillId="0" borderId="6" xfId="1" applyFont="1" applyBorder="1" applyAlignment="1">
      <alignment horizontal="center" wrapText="1"/>
    </xf>
    <xf numFmtId="0" fontId="33" fillId="0" borderId="0" xfId="1" applyFont="1"/>
    <xf numFmtId="0" fontId="31" fillId="0" borderId="13" xfId="1" applyFont="1" applyBorder="1" applyAlignment="1">
      <alignment wrapText="1"/>
    </xf>
    <xf numFmtId="0" fontId="31" fillId="0" borderId="6" xfId="1" applyFont="1" applyBorder="1"/>
    <xf numFmtId="0" fontId="30" fillId="0" borderId="0" xfId="1" applyFont="1" applyAlignment="1">
      <alignment horizontal="center" vertical="top" wrapText="1"/>
    </xf>
    <xf numFmtId="0" fontId="30" fillId="0" borderId="0" xfId="1" applyFont="1"/>
    <xf numFmtId="0" fontId="13" fillId="0" borderId="33" xfId="1" applyFont="1" applyBorder="1" applyAlignment="1">
      <alignment vertical="top" wrapText="1"/>
    </xf>
    <xf numFmtId="0" fontId="13" fillId="0" borderId="34" xfId="1" applyFont="1" applyBorder="1" applyAlignment="1">
      <alignment vertical="top" wrapText="1"/>
    </xf>
    <xf numFmtId="1" fontId="37" fillId="0" borderId="35" xfId="2" applyNumberFormat="1" applyFont="1" applyFill="1" applyBorder="1" applyAlignment="1">
      <alignment horizontal="left" vertical="center"/>
    </xf>
    <xf numFmtId="164" fontId="38" fillId="0" borderId="36" xfId="2" applyNumberFormat="1" applyFont="1" applyFill="1" applyBorder="1" applyAlignment="1">
      <alignment horizontal="left" vertical="center"/>
    </xf>
    <xf numFmtId="1" fontId="20" fillId="0" borderId="6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top" wrapText="1"/>
    </xf>
    <xf numFmtId="1" fontId="20" fillId="0" borderId="6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>
      <alignment horizontal="right" vertical="center"/>
    </xf>
    <xf numFmtId="1" fontId="20" fillId="0" borderId="6" xfId="0" applyNumberFormat="1" applyFont="1" applyFill="1" applyBorder="1" applyAlignment="1">
      <alignment horizontal="right" vertical="center"/>
    </xf>
    <xf numFmtId="1" fontId="20" fillId="0" borderId="14" xfId="0" applyNumberFormat="1" applyFont="1" applyFill="1" applyBorder="1" applyAlignment="1" applyProtection="1">
      <alignment horizontal="right" vertical="center"/>
      <protection locked="0"/>
    </xf>
    <xf numFmtId="1" fontId="20" fillId="0" borderId="14" xfId="0" applyNumberFormat="1" applyFont="1" applyFill="1" applyBorder="1" applyAlignment="1">
      <alignment horizontal="right" vertical="center"/>
    </xf>
    <xf numFmtId="1" fontId="2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21" fillId="0" borderId="7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vertical="center" wrapText="1"/>
    </xf>
    <xf numFmtId="1" fontId="22" fillId="0" borderId="6" xfId="0" applyNumberFormat="1" applyFont="1" applyFill="1" applyBorder="1" applyAlignment="1">
      <alignment vertical="center" wrapText="1"/>
    </xf>
    <xf numFmtId="1" fontId="4" fillId="0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1" fontId="37" fillId="0" borderId="39" xfId="2" applyNumberFormat="1" applyFont="1" applyFill="1" applyBorder="1" applyAlignment="1">
      <alignment horizontal="left" vertical="center"/>
    </xf>
    <xf numFmtId="0" fontId="14" fillId="0" borderId="7" xfId="0" applyFont="1" applyBorder="1" applyAlignment="1">
      <alignment horizontal="right"/>
    </xf>
    <xf numFmtId="1" fontId="37" fillId="0" borderId="6" xfId="2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24" fillId="0" borderId="0" xfId="0" applyFont="1" applyFill="1"/>
    <xf numFmtId="1" fontId="43" fillId="0" borderId="7" xfId="0" applyNumberFormat="1" applyFont="1" applyFill="1" applyBorder="1" applyAlignment="1">
      <alignment horizontal="left" vertical="center"/>
    </xf>
    <xf numFmtId="2" fontId="43" fillId="0" borderId="7" xfId="0" applyNumberFormat="1" applyFont="1" applyFill="1" applyBorder="1" applyAlignment="1">
      <alignment vertical="center"/>
    </xf>
    <xf numFmtId="2" fontId="43" fillId="0" borderId="18" xfId="0" applyNumberFormat="1" applyFont="1" applyFill="1" applyBorder="1" applyAlignment="1">
      <alignment vertical="center"/>
    </xf>
    <xf numFmtId="1" fontId="43" fillId="0" borderId="6" xfId="0" applyNumberFormat="1" applyFont="1" applyFill="1" applyBorder="1" applyAlignment="1">
      <alignment horizontal="left" vertical="center"/>
    </xf>
    <xf numFmtId="2" fontId="43" fillId="0" borderId="6" xfId="0" applyNumberFormat="1" applyFont="1" applyFill="1" applyBorder="1" applyAlignment="1">
      <alignment vertical="center"/>
    </xf>
    <xf numFmtId="2" fontId="43" fillId="0" borderId="16" xfId="0" applyNumberFormat="1" applyFont="1" applyFill="1" applyBorder="1" applyAlignment="1">
      <alignment vertical="center"/>
    </xf>
    <xf numFmtId="0" fontId="44" fillId="0" borderId="26" xfId="0" applyFont="1" applyFill="1" applyBorder="1" applyAlignment="1">
      <alignment vertical="center"/>
    </xf>
    <xf numFmtId="2" fontId="44" fillId="0" borderId="26" xfId="0" applyNumberFormat="1" applyFont="1" applyFill="1" applyBorder="1" applyAlignment="1">
      <alignment vertical="center"/>
    </xf>
    <xf numFmtId="2" fontId="44" fillId="0" borderId="28" xfId="0" applyNumberFormat="1" applyFont="1" applyFill="1" applyBorder="1" applyAlignment="1">
      <alignment vertical="center"/>
    </xf>
    <xf numFmtId="1" fontId="43" fillId="0" borderId="6" xfId="0" applyNumberFormat="1" applyFont="1" applyFill="1" applyBorder="1" applyAlignment="1">
      <alignment horizontal="left" vertical="center" wrapText="1"/>
    </xf>
    <xf numFmtId="1" fontId="43" fillId="0" borderId="31" xfId="0" applyNumberFormat="1" applyFont="1" applyFill="1" applyBorder="1" applyAlignment="1">
      <alignment horizontal="left" vertical="center"/>
    </xf>
    <xf numFmtId="0" fontId="43" fillId="0" borderId="7" xfId="0" applyFont="1" applyFill="1" applyBorder="1" applyAlignment="1">
      <alignment horizontal="left" vertical="center"/>
    </xf>
    <xf numFmtId="0" fontId="43" fillId="0" borderId="8" xfId="0" applyFont="1" applyFill="1" applyBorder="1" applyAlignment="1">
      <alignment horizontal="left" vertical="center"/>
    </xf>
    <xf numFmtId="0" fontId="43" fillId="0" borderId="44" xfId="0" applyFont="1" applyFill="1" applyBorder="1" applyAlignment="1">
      <alignment horizontal="left" vertical="center"/>
    </xf>
    <xf numFmtId="0" fontId="44" fillId="0" borderId="37" xfId="0" applyFont="1" applyFill="1" applyBorder="1" applyAlignment="1">
      <alignment horizontal="left" vertical="center" wrapText="1"/>
    </xf>
    <xf numFmtId="1" fontId="43" fillId="0" borderId="7" xfId="0" applyNumberFormat="1" applyFont="1" applyFill="1" applyBorder="1" applyAlignment="1">
      <alignment vertical="center"/>
    </xf>
    <xf numFmtId="1" fontId="43" fillId="0" borderId="6" xfId="0" applyNumberFormat="1" applyFont="1" applyFill="1" applyBorder="1" applyAlignment="1">
      <alignment vertical="center"/>
    </xf>
    <xf numFmtId="1" fontId="44" fillId="0" borderId="26" xfId="0" applyNumberFormat="1" applyFont="1" applyFill="1" applyBorder="1" applyAlignment="1">
      <alignment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25" xfId="0" applyFont="1" applyFill="1" applyBorder="1" applyAlignment="1"/>
    <xf numFmtId="0" fontId="44" fillId="0" borderId="43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6" fillId="0" borderId="0" xfId="0" applyFont="1" applyFill="1"/>
    <xf numFmtId="1" fontId="43" fillId="0" borderId="44" xfId="0" applyNumberFormat="1" applyFont="1" applyFill="1" applyBorder="1" applyAlignment="1">
      <alignment vertical="center"/>
    </xf>
    <xf numFmtId="0" fontId="1" fillId="0" borderId="12" xfId="0" applyFont="1" applyBorder="1" applyAlignment="1"/>
    <xf numFmtId="0" fontId="1" fillId="0" borderId="0" xfId="0" applyFont="1" applyBorder="1" applyAlignment="1"/>
    <xf numFmtId="0" fontId="11" fillId="0" borderId="0" xfId="0" applyFont="1" applyBorder="1" applyAlignment="1"/>
    <xf numFmtId="0" fontId="4" fillId="0" borderId="1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/>
    <xf numFmtId="0" fontId="5" fillId="0" borderId="4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12" fillId="0" borderId="5" xfId="0" applyFont="1" applyBorder="1" applyAlignment="1"/>
    <xf numFmtId="0" fontId="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1" fillId="0" borderId="13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wrapText="1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1" fillId="0" borderId="30" xfId="0" applyFont="1" applyBorder="1" applyAlignment="1">
      <alignment wrapText="1"/>
    </xf>
    <xf numFmtId="0" fontId="1" fillId="0" borderId="1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0" fillId="0" borderId="5" xfId="1" applyFont="1" applyBorder="1" applyAlignment="1">
      <alignment horizontal="left"/>
    </xf>
    <xf numFmtId="0" fontId="35" fillId="0" borderId="10" xfId="1" applyFont="1" applyBorder="1" applyAlignment="1">
      <alignment horizontal="left" vertical="top" wrapText="1"/>
    </xf>
    <xf numFmtId="0" fontId="30" fillId="0" borderId="10" xfId="1" applyFont="1" applyBorder="1" applyAlignment="1">
      <alignment horizontal="left" vertical="top" wrapText="1"/>
    </xf>
    <xf numFmtId="0" fontId="30" fillId="0" borderId="5" xfId="1" applyFont="1" applyBorder="1" applyAlignment="1">
      <alignment horizontal="left" vertical="top" wrapText="1"/>
    </xf>
    <xf numFmtId="0" fontId="41" fillId="0" borderId="0" xfId="0" applyFont="1" applyFill="1" applyAlignment="1">
      <alignment horizontal="right"/>
    </xf>
    <xf numFmtId="0" fontId="39" fillId="0" borderId="4" xfId="0" applyFont="1" applyFill="1" applyBorder="1" applyAlignment="1">
      <alignment horizontal="left" vertical="top"/>
    </xf>
    <xf numFmtId="0" fontId="39" fillId="0" borderId="2" xfId="0" applyFont="1" applyFill="1" applyBorder="1" applyAlignment="1">
      <alignment horizontal="left" vertical="top"/>
    </xf>
    <xf numFmtId="0" fontId="39" fillId="0" borderId="1" xfId="0" applyFont="1" applyFill="1" applyBorder="1" applyAlignment="1">
      <alignment horizontal="left" vertical="top"/>
    </xf>
    <xf numFmtId="0" fontId="45" fillId="0" borderId="4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right"/>
    </xf>
    <xf numFmtId="0" fontId="44" fillId="0" borderId="2" xfId="0" applyFont="1" applyFill="1" applyBorder="1" applyAlignment="1">
      <alignment horizontal="right"/>
    </xf>
    <xf numFmtId="0" fontId="44" fillId="0" borderId="1" xfId="0" applyFont="1" applyFill="1" applyBorder="1" applyAlignment="1">
      <alignment horizontal="right"/>
    </xf>
    <xf numFmtId="0" fontId="44" fillId="0" borderId="9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/>
    </xf>
    <xf numFmtId="0" fontId="44" fillId="0" borderId="9" xfId="0" applyFont="1" applyFill="1" applyBorder="1" applyAlignment="1">
      <alignment horizontal="center" wrapText="1"/>
    </xf>
    <xf numFmtId="0" fontId="44" fillId="0" borderId="3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/>
    </xf>
  </cellXfs>
  <cellStyles count="4">
    <cellStyle name="Excel Built-in Normal" xfId="2"/>
    <cellStyle name="Excel Built-in Normal 1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view="pageBreakPreview" zoomScale="84" zoomScaleNormal="70" zoomScaleSheetLayoutView="84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A8" sqref="A8:L46"/>
    </sheetView>
  </sheetViews>
  <sheetFormatPr defaultRowHeight="14.4"/>
  <cols>
    <col min="1" max="1" width="47.88671875" customWidth="1"/>
    <col min="2" max="2" width="12.44140625" customWidth="1"/>
    <col min="3" max="3" width="12.5546875" customWidth="1"/>
    <col min="4" max="4" width="12.33203125" customWidth="1"/>
    <col min="5" max="5" width="13.33203125" customWidth="1"/>
    <col min="6" max="7" width="20.6640625" customWidth="1"/>
    <col min="8" max="8" width="19.6640625" customWidth="1"/>
    <col min="9" max="10" width="16.5546875" customWidth="1"/>
    <col min="11" max="11" width="16.88671875" customWidth="1"/>
    <col min="12" max="12" width="19.44140625" customWidth="1"/>
  </cols>
  <sheetData>
    <row r="1" spans="1:12">
      <c r="H1" s="17"/>
    </row>
    <row r="2" spans="1:12" ht="17.399999999999999">
      <c r="H2" s="17"/>
      <c r="J2" s="104" t="s">
        <v>13</v>
      </c>
      <c r="K2" s="104"/>
      <c r="L2" s="104"/>
    </row>
    <row r="3" spans="1:12" ht="24.6">
      <c r="A3" s="103" t="s">
        <v>106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>
      <c r="A4" s="4"/>
      <c r="B4" s="5"/>
      <c r="C4" s="5"/>
      <c r="D4" s="5"/>
      <c r="E4" s="5"/>
      <c r="F4" s="5"/>
      <c r="G4" s="5"/>
      <c r="H4" s="6"/>
    </row>
    <row r="5" spans="1:12" ht="18">
      <c r="A5" s="97" t="s">
        <v>5</v>
      </c>
      <c r="B5" s="98"/>
      <c r="C5" s="98"/>
      <c r="D5" s="98"/>
      <c r="E5" s="98"/>
      <c r="F5" s="99"/>
      <c r="G5" s="99"/>
      <c r="H5" s="25" t="s">
        <v>51</v>
      </c>
    </row>
    <row r="6" spans="1:12" ht="34.799999999999997">
      <c r="A6" s="29" t="s">
        <v>6</v>
      </c>
      <c r="B6" s="100" t="s">
        <v>7</v>
      </c>
      <c r="C6" s="101"/>
      <c r="D6" s="101"/>
      <c r="E6" s="102"/>
      <c r="F6" s="13" t="s">
        <v>8</v>
      </c>
      <c r="G6" s="13" t="s">
        <v>9</v>
      </c>
      <c r="H6" s="13" t="s">
        <v>14</v>
      </c>
      <c r="I6" s="18" t="s">
        <v>40</v>
      </c>
      <c r="J6" s="18" t="s">
        <v>41</v>
      </c>
      <c r="K6" s="18" t="s">
        <v>43</v>
      </c>
      <c r="L6" s="18" t="s">
        <v>42</v>
      </c>
    </row>
    <row r="7" spans="1:12" ht="34.799999999999997">
      <c r="A7" s="14"/>
      <c r="B7" s="14" t="s">
        <v>35</v>
      </c>
      <c r="C7" s="14" t="s">
        <v>36</v>
      </c>
      <c r="D7" s="15" t="s">
        <v>37</v>
      </c>
      <c r="E7" s="15" t="s">
        <v>0</v>
      </c>
      <c r="F7" s="13"/>
      <c r="G7" s="13"/>
      <c r="H7" s="13"/>
      <c r="I7" s="1"/>
      <c r="J7" s="1"/>
      <c r="K7" s="1"/>
      <c r="L7" s="1"/>
    </row>
    <row r="8" spans="1:12" ht="17.399999999999999">
      <c r="A8" s="41" t="s">
        <v>60</v>
      </c>
      <c r="B8" s="46">
        <v>4</v>
      </c>
      <c r="C8" s="46">
        <v>5</v>
      </c>
      <c r="D8" s="46">
        <v>2</v>
      </c>
      <c r="E8" s="45">
        <f t="shared" ref="E8:E16" si="0">B8+C8+D8</f>
        <v>11</v>
      </c>
      <c r="F8" s="45">
        <v>92793.26</v>
      </c>
      <c r="G8" s="45">
        <v>14570.9</v>
      </c>
      <c r="H8" s="45">
        <v>2196</v>
      </c>
      <c r="I8" s="45">
        <v>7</v>
      </c>
      <c r="J8" s="45">
        <v>6</v>
      </c>
      <c r="K8" s="45">
        <v>1</v>
      </c>
      <c r="L8" s="45">
        <v>0</v>
      </c>
    </row>
    <row r="9" spans="1:12" ht="17.399999999999999">
      <c r="A9" s="41" t="s">
        <v>61</v>
      </c>
      <c r="B9" s="46">
        <v>3</v>
      </c>
      <c r="C9" s="46">
        <v>2</v>
      </c>
      <c r="D9" s="46">
        <v>0</v>
      </c>
      <c r="E9" s="45">
        <f t="shared" si="0"/>
        <v>5</v>
      </c>
      <c r="F9" s="45">
        <v>56771</v>
      </c>
      <c r="G9" s="45">
        <v>9996.27</v>
      </c>
      <c r="H9" s="45">
        <v>1038.5899999999999</v>
      </c>
      <c r="I9" s="45">
        <v>1</v>
      </c>
      <c r="J9" s="45">
        <v>1</v>
      </c>
      <c r="K9" s="45">
        <v>7</v>
      </c>
      <c r="L9" s="45">
        <v>7</v>
      </c>
    </row>
    <row r="10" spans="1:12" ht="17.399999999999999">
      <c r="A10" s="41" t="s">
        <v>62</v>
      </c>
      <c r="B10" s="46">
        <v>0</v>
      </c>
      <c r="C10" s="46">
        <v>1</v>
      </c>
      <c r="D10" s="46">
        <v>1</v>
      </c>
      <c r="E10" s="45">
        <f t="shared" si="0"/>
        <v>2</v>
      </c>
      <c r="F10" s="45">
        <v>5056</v>
      </c>
      <c r="G10" s="45">
        <v>1341.42</v>
      </c>
      <c r="H10" s="45">
        <v>93</v>
      </c>
      <c r="I10" s="45">
        <v>0</v>
      </c>
      <c r="J10" s="45">
        <v>0</v>
      </c>
      <c r="K10" s="45">
        <v>0</v>
      </c>
      <c r="L10" s="45"/>
    </row>
    <row r="11" spans="1:12" ht="17.399999999999999">
      <c r="A11" s="41" t="s">
        <v>63</v>
      </c>
      <c r="B11" s="46">
        <v>5</v>
      </c>
      <c r="C11" s="46">
        <v>6</v>
      </c>
      <c r="D11" s="46">
        <v>2</v>
      </c>
      <c r="E11" s="45">
        <f t="shared" si="0"/>
        <v>13</v>
      </c>
      <c r="F11" s="45">
        <v>98527</v>
      </c>
      <c r="G11" s="45">
        <v>33947.83</v>
      </c>
      <c r="H11" s="45">
        <v>3610</v>
      </c>
      <c r="I11" s="45">
        <v>3</v>
      </c>
      <c r="J11" s="45">
        <v>3</v>
      </c>
      <c r="K11" s="45">
        <v>0</v>
      </c>
      <c r="L11" s="45"/>
    </row>
    <row r="12" spans="1:12" ht="17.399999999999999">
      <c r="A12" s="41" t="s">
        <v>64</v>
      </c>
      <c r="B12" s="46">
        <v>0</v>
      </c>
      <c r="C12" s="46">
        <v>1</v>
      </c>
      <c r="D12" s="46">
        <v>2</v>
      </c>
      <c r="E12" s="45">
        <f t="shared" si="0"/>
        <v>3</v>
      </c>
      <c r="F12" s="45">
        <v>40152</v>
      </c>
      <c r="G12" s="45">
        <v>7820</v>
      </c>
      <c r="H12" s="45">
        <v>251</v>
      </c>
      <c r="I12" s="45">
        <v>1</v>
      </c>
      <c r="J12" s="45">
        <v>1</v>
      </c>
      <c r="K12" s="45">
        <v>0</v>
      </c>
      <c r="L12" s="45"/>
    </row>
    <row r="13" spans="1:12" ht="17.399999999999999">
      <c r="A13" s="41" t="s">
        <v>65</v>
      </c>
      <c r="B13" s="52">
        <v>2</v>
      </c>
      <c r="C13" s="52">
        <v>3</v>
      </c>
      <c r="D13" s="52">
        <v>1</v>
      </c>
      <c r="E13" s="45">
        <v>6</v>
      </c>
      <c r="F13" s="45">
        <v>66110</v>
      </c>
      <c r="G13" s="45">
        <v>13655.53</v>
      </c>
      <c r="H13" s="45">
        <v>2457</v>
      </c>
      <c r="I13" s="45">
        <v>4</v>
      </c>
      <c r="J13" s="45">
        <v>4</v>
      </c>
      <c r="K13" s="45">
        <v>0</v>
      </c>
      <c r="L13" s="45">
        <v>0</v>
      </c>
    </row>
    <row r="14" spans="1:12" ht="17.399999999999999">
      <c r="A14" s="41" t="s">
        <v>66</v>
      </c>
      <c r="B14" s="46">
        <v>0</v>
      </c>
      <c r="C14" s="46">
        <v>2</v>
      </c>
      <c r="D14" s="46">
        <v>0</v>
      </c>
      <c r="E14" s="45">
        <f t="shared" si="0"/>
        <v>2</v>
      </c>
      <c r="F14" s="45">
        <v>15654</v>
      </c>
      <c r="G14" s="45">
        <v>2659.49</v>
      </c>
      <c r="H14" s="45">
        <v>39</v>
      </c>
      <c r="I14" s="45">
        <v>1</v>
      </c>
      <c r="J14" s="45">
        <v>1</v>
      </c>
      <c r="K14" s="45">
        <v>0</v>
      </c>
      <c r="L14" s="45"/>
    </row>
    <row r="15" spans="1:12" ht="17.399999999999999">
      <c r="A15" s="41" t="s">
        <v>67</v>
      </c>
      <c r="B15" s="46">
        <v>16</v>
      </c>
      <c r="C15" s="46">
        <v>6</v>
      </c>
      <c r="D15" s="46">
        <v>1</v>
      </c>
      <c r="E15" s="45">
        <f t="shared" si="0"/>
        <v>23</v>
      </c>
      <c r="F15" s="45">
        <v>143962</v>
      </c>
      <c r="G15" s="45">
        <v>28598.33</v>
      </c>
      <c r="H15" s="45">
        <v>9642</v>
      </c>
      <c r="I15" s="45">
        <v>14</v>
      </c>
      <c r="J15" s="45">
        <v>11</v>
      </c>
      <c r="K15" s="45">
        <v>3</v>
      </c>
      <c r="L15" s="45"/>
    </row>
    <row r="16" spans="1:12" s="51" customFormat="1" ht="17.399999999999999">
      <c r="A16" s="41" t="s">
        <v>68</v>
      </c>
      <c r="B16" s="46">
        <v>31</v>
      </c>
      <c r="C16" s="46">
        <v>15</v>
      </c>
      <c r="D16" s="46">
        <v>7</v>
      </c>
      <c r="E16" s="45">
        <f t="shared" si="0"/>
        <v>53</v>
      </c>
      <c r="F16" s="45">
        <v>666618</v>
      </c>
      <c r="G16" s="45">
        <v>117202.45</v>
      </c>
      <c r="H16" s="45">
        <v>31875.39</v>
      </c>
      <c r="I16" s="45">
        <v>45</v>
      </c>
      <c r="J16" s="45">
        <v>34</v>
      </c>
      <c r="K16" s="45">
        <v>11</v>
      </c>
      <c r="L16" s="45">
        <v>9</v>
      </c>
    </row>
    <row r="17" spans="1:12" ht="17.399999999999999">
      <c r="A17" s="41" t="s">
        <v>69</v>
      </c>
      <c r="B17" s="46">
        <v>12</v>
      </c>
      <c r="C17" s="46">
        <v>7</v>
      </c>
      <c r="D17" s="46">
        <v>5</v>
      </c>
      <c r="E17" s="45">
        <f t="shared" ref="E17:E19" si="1">B17+C17+D17</f>
        <v>24</v>
      </c>
      <c r="F17" s="45">
        <v>345147</v>
      </c>
      <c r="G17" s="45">
        <v>57395</v>
      </c>
      <c r="H17" s="45">
        <v>1580</v>
      </c>
      <c r="I17" s="45">
        <v>14</v>
      </c>
      <c r="J17" s="45">
        <v>13</v>
      </c>
      <c r="K17" s="45">
        <v>1</v>
      </c>
      <c r="L17" s="45"/>
    </row>
    <row r="18" spans="1:12" ht="17.399999999999999">
      <c r="A18" s="41" t="s">
        <v>70</v>
      </c>
      <c r="B18" s="46">
        <v>3</v>
      </c>
      <c r="C18" s="46">
        <v>3</v>
      </c>
      <c r="D18" s="46">
        <v>0</v>
      </c>
      <c r="E18" s="45">
        <f>B18+C18+D18</f>
        <v>6</v>
      </c>
      <c r="F18" s="45">
        <v>44276</v>
      </c>
      <c r="G18" s="45">
        <v>6151</v>
      </c>
      <c r="H18" s="45">
        <v>50</v>
      </c>
      <c r="I18" s="45">
        <v>2</v>
      </c>
      <c r="J18" s="45">
        <v>2</v>
      </c>
      <c r="K18" s="45">
        <v>0</v>
      </c>
      <c r="L18" s="45"/>
    </row>
    <row r="19" spans="1:12" ht="17.399999999999999">
      <c r="A19" s="41" t="s">
        <v>71</v>
      </c>
      <c r="B19" s="46">
        <v>4</v>
      </c>
      <c r="C19" s="46">
        <v>5</v>
      </c>
      <c r="D19" s="46">
        <v>3</v>
      </c>
      <c r="E19" s="45">
        <f t="shared" si="1"/>
        <v>12</v>
      </c>
      <c r="F19" s="45">
        <v>67035</v>
      </c>
      <c r="G19" s="45">
        <v>27934.43</v>
      </c>
      <c r="H19" s="45">
        <v>5702</v>
      </c>
      <c r="I19" s="45">
        <v>3</v>
      </c>
      <c r="J19" s="45">
        <v>3</v>
      </c>
      <c r="K19" s="45">
        <v>0</v>
      </c>
      <c r="L19" s="45"/>
    </row>
    <row r="20" spans="1:12" ht="17.399999999999999">
      <c r="A20" s="53" t="s">
        <v>16</v>
      </c>
      <c r="B20" s="53">
        <f>SUM(B8:B19)</f>
        <v>80</v>
      </c>
      <c r="C20" s="53">
        <f>SUM(C8:C19)</f>
        <v>56</v>
      </c>
      <c r="D20" s="53">
        <f>SUM(D8:D19)</f>
        <v>24</v>
      </c>
      <c r="E20" s="53">
        <f t="shared" ref="E20:E46" si="2">B20+C20+D20</f>
        <v>160</v>
      </c>
      <c r="F20" s="54">
        <f>SUM(F8:F19)</f>
        <v>1642101.26</v>
      </c>
      <c r="G20" s="54">
        <f>SUM(G8:G19)</f>
        <v>321272.64999999997</v>
      </c>
      <c r="H20" s="54">
        <f>SUM(H8:H19)</f>
        <v>58533.979999999996</v>
      </c>
      <c r="I20" s="53">
        <f>SUM(I12:I19)</f>
        <v>84</v>
      </c>
      <c r="J20" s="53">
        <f>SUM(J12:J19)</f>
        <v>69</v>
      </c>
      <c r="K20" s="53">
        <f>SUM(K12:K19)</f>
        <v>15</v>
      </c>
      <c r="L20" s="53">
        <f>SUM(L12:L19)</f>
        <v>9</v>
      </c>
    </row>
    <row r="21" spans="1:12" ht="17.399999999999999">
      <c r="A21" s="42" t="s">
        <v>18</v>
      </c>
      <c r="B21" s="47">
        <v>12</v>
      </c>
      <c r="C21" s="47">
        <v>2</v>
      </c>
      <c r="D21" s="47">
        <v>1</v>
      </c>
      <c r="E21" s="45">
        <f t="shared" si="2"/>
        <v>15</v>
      </c>
      <c r="F21" s="45">
        <v>80669.950260700003</v>
      </c>
      <c r="G21" s="45">
        <v>15427.68</v>
      </c>
      <c r="H21" s="45">
        <v>770</v>
      </c>
      <c r="I21" s="45">
        <v>0</v>
      </c>
      <c r="J21" s="45">
        <v>0</v>
      </c>
      <c r="K21" s="45">
        <v>0</v>
      </c>
      <c r="L21" s="45"/>
    </row>
    <row r="22" spans="1:12" ht="17.399999999999999">
      <c r="A22" s="42" t="s">
        <v>53</v>
      </c>
      <c r="B22" s="47">
        <v>9</v>
      </c>
      <c r="C22" s="47">
        <v>3</v>
      </c>
      <c r="D22" s="47">
        <v>1</v>
      </c>
      <c r="E22" s="45">
        <f t="shared" si="2"/>
        <v>13</v>
      </c>
      <c r="F22" s="45">
        <v>65686.25</v>
      </c>
      <c r="G22" s="45">
        <v>33757.089999999997</v>
      </c>
      <c r="H22" s="45">
        <v>1987.85</v>
      </c>
      <c r="I22" s="45">
        <v>2</v>
      </c>
      <c r="J22" s="45">
        <v>2</v>
      </c>
      <c r="K22" s="45">
        <v>0</v>
      </c>
      <c r="L22" s="45"/>
    </row>
    <row r="23" spans="1:12" ht="17.399999999999999">
      <c r="A23" s="42" t="s">
        <v>52</v>
      </c>
      <c r="B23" s="47"/>
      <c r="C23" s="47"/>
      <c r="D23" s="47"/>
      <c r="E23" s="45">
        <f t="shared" si="2"/>
        <v>0</v>
      </c>
      <c r="F23" s="45"/>
      <c r="G23" s="45"/>
      <c r="H23" s="45"/>
      <c r="I23" s="45"/>
      <c r="J23" s="45"/>
      <c r="K23" s="45"/>
      <c r="L23" s="45"/>
    </row>
    <row r="24" spans="1:12" ht="17.399999999999999">
      <c r="A24" s="42" t="s">
        <v>19</v>
      </c>
      <c r="B24" s="47">
        <v>0</v>
      </c>
      <c r="C24" s="47">
        <v>1</v>
      </c>
      <c r="D24" s="47">
        <v>0</v>
      </c>
      <c r="E24" s="45">
        <f t="shared" si="2"/>
        <v>1</v>
      </c>
      <c r="F24" s="45">
        <v>1317.3</v>
      </c>
      <c r="G24" s="45">
        <v>842</v>
      </c>
      <c r="H24" s="45">
        <v>433.87</v>
      </c>
      <c r="I24" s="45">
        <v>0</v>
      </c>
      <c r="J24" s="45">
        <v>0</v>
      </c>
      <c r="K24" s="45">
        <v>0</v>
      </c>
      <c r="L24" s="45"/>
    </row>
    <row r="25" spans="1:12" ht="17.399999999999999">
      <c r="A25" s="42" t="s">
        <v>20</v>
      </c>
      <c r="B25" s="47">
        <v>9</v>
      </c>
      <c r="C25" s="47">
        <v>8</v>
      </c>
      <c r="D25" s="47">
        <v>0</v>
      </c>
      <c r="E25" s="45">
        <f t="shared" si="2"/>
        <v>17</v>
      </c>
      <c r="F25" s="45">
        <v>117609.4633633</v>
      </c>
      <c r="G25" s="45">
        <v>80042.574685580374</v>
      </c>
      <c r="H25" s="45">
        <v>5201</v>
      </c>
      <c r="I25" s="45">
        <v>4</v>
      </c>
      <c r="J25" s="45">
        <v>4</v>
      </c>
      <c r="K25" s="45">
        <v>0</v>
      </c>
      <c r="L25" s="45">
        <v>24</v>
      </c>
    </row>
    <row r="26" spans="1:12" ht="17.399999999999999">
      <c r="A26" s="42" t="s">
        <v>21</v>
      </c>
      <c r="B26" s="47">
        <v>4</v>
      </c>
      <c r="C26" s="47">
        <v>3</v>
      </c>
      <c r="D26" s="47">
        <v>2</v>
      </c>
      <c r="E26" s="45">
        <f t="shared" si="2"/>
        <v>9</v>
      </c>
      <c r="F26" s="45">
        <v>38582.011537600003</v>
      </c>
      <c r="G26" s="45">
        <v>19091.689999999999</v>
      </c>
      <c r="H26" s="45">
        <v>1691.2467437</v>
      </c>
      <c r="I26" s="45">
        <v>2</v>
      </c>
      <c r="J26" s="45">
        <v>2</v>
      </c>
      <c r="K26" s="45">
        <v>0</v>
      </c>
      <c r="L26" s="45"/>
    </row>
    <row r="27" spans="1:12" ht="17.399999999999999">
      <c r="A27" s="42" t="s">
        <v>22</v>
      </c>
      <c r="B27" s="47">
        <v>0</v>
      </c>
      <c r="C27" s="47">
        <v>2</v>
      </c>
      <c r="D27" s="47">
        <v>0</v>
      </c>
      <c r="E27" s="45">
        <f t="shared" si="2"/>
        <v>2</v>
      </c>
      <c r="F27" s="45">
        <v>19113</v>
      </c>
      <c r="G27" s="45">
        <v>4951.1899999999996</v>
      </c>
      <c r="H27" s="45">
        <v>219</v>
      </c>
      <c r="I27" s="45">
        <v>0</v>
      </c>
      <c r="J27" s="45">
        <v>0</v>
      </c>
      <c r="K27" s="45">
        <v>0</v>
      </c>
      <c r="L27" s="45"/>
    </row>
    <row r="28" spans="1:12" ht="17.399999999999999">
      <c r="A28" s="42" t="s">
        <v>23</v>
      </c>
      <c r="B28" s="47">
        <v>3</v>
      </c>
      <c r="C28" s="47">
        <v>3</v>
      </c>
      <c r="D28" s="47">
        <v>1</v>
      </c>
      <c r="E28" s="45">
        <f t="shared" si="2"/>
        <v>7</v>
      </c>
      <c r="F28" s="45">
        <v>36820.117830787996</v>
      </c>
      <c r="G28" s="45">
        <v>5236.82</v>
      </c>
      <c r="H28" s="45">
        <v>398.50327880627998</v>
      </c>
      <c r="I28" s="45">
        <v>0</v>
      </c>
      <c r="J28" s="45">
        <v>0</v>
      </c>
      <c r="K28" s="45">
        <v>0</v>
      </c>
      <c r="L28" s="45"/>
    </row>
    <row r="29" spans="1:12" ht="17.399999999999999">
      <c r="A29" s="42" t="s">
        <v>24</v>
      </c>
      <c r="B29" s="47">
        <v>0</v>
      </c>
      <c r="C29" s="47">
        <v>0</v>
      </c>
      <c r="D29" s="47">
        <v>1</v>
      </c>
      <c r="E29" s="45">
        <f t="shared" si="2"/>
        <v>1</v>
      </c>
      <c r="F29" s="45">
        <v>2540</v>
      </c>
      <c r="G29" s="45">
        <v>2101.6</v>
      </c>
      <c r="H29" s="45">
        <v>279</v>
      </c>
      <c r="I29" s="45">
        <v>0</v>
      </c>
      <c r="J29" s="45">
        <v>0</v>
      </c>
      <c r="K29" s="45">
        <v>0</v>
      </c>
      <c r="L29" s="45"/>
    </row>
    <row r="30" spans="1:12" ht="17.399999999999999">
      <c r="A30" s="42" t="s">
        <v>39</v>
      </c>
      <c r="B30" s="47"/>
      <c r="C30" s="47"/>
      <c r="D30" s="47"/>
      <c r="E30" s="45">
        <f t="shared" si="2"/>
        <v>0</v>
      </c>
      <c r="F30" s="45"/>
      <c r="G30" s="45"/>
      <c r="H30" s="45"/>
      <c r="I30" s="45"/>
      <c r="J30" s="45"/>
      <c r="K30" s="45"/>
      <c r="L30" s="45"/>
    </row>
    <row r="31" spans="1:12" ht="17.399999999999999">
      <c r="A31" s="42" t="s">
        <v>25</v>
      </c>
      <c r="B31" s="47">
        <v>1</v>
      </c>
      <c r="C31" s="47">
        <v>0</v>
      </c>
      <c r="D31" s="47">
        <v>0</v>
      </c>
      <c r="E31" s="45">
        <f t="shared" si="2"/>
        <v>1</v>
      </c>
      <c r="F31" s="48">
        <v>550</v>
      </c>
      <c r="G31" s="45">
        <v>102</v>
      </c>
      <c r="H31" s="45">
        <v>0</v>
      </c>
      <c r="I31" s="45">
        <v>0</v>
      </c>
      <c r="J31" s="45">
        <v>0</v>
      </c>
      <c r="K31" s="45">
        <v>0</v>
      </c>
      <c r="L31" s="45"/>
    </row>
    <row r="32" spans="1:12" ht="17.399999999999999">
      <c r="A32" s="42" t="s">
        <v>32</v>
      </c>
      <c r="B32" s="47">
        <v>1</v>
      </c>
      <c r="C32" s="47">
        <v>2</v>
      </c>
      <c r="D32" s="47">
        <v>0</v>
      </c>
      <c r="E32" s="45">
        <f t="shared" si="2"/>
        <v>3</v>
      </c>
      <c r="F32" s="48">
        <v>15308.335078499998</v>
      </c>
      <c r="G32" s="45">
        <v>7615.6652951729775</v>
      </c>
      <c r="H32" s="45">
        <v>1548.5392656999995</v>
      </c>
      <c r="I32" s="45">
        <v>1</v>
      </c>
      <c r="J32" s="45">
        <v>1</v>
      </c>
      <c r="K32" s="45">
        <v>0</v>
      </c>
      <c r="L32" s="45"/>
    </row>
    <row r="33" spans="1:12" ht="17.399999999999999">
      <c r="A33" s="42" t="s">
        <v>31</v>
      </c>
      <c r="B33" s="47">
        <v>3</v>
      </c>
      <c r="C33" s="47">
        <v>2</v>
      </c>
      <c r="D33" s="47">
        <v>1</v>
      </c>
      <c r="E33" s="45">
        <f t="shared" si="2"/>
        <v>6</v>
      </c>
      <c r="F33" s="48">
        <v>18413</v>
      </c>
      <c r="G33" s="45">
        <v>1486.34</v>
      </c>
      <c r="H33" s="45">
        <v>661</v>
      </c>
      <c r="I33" s="45"/>
      <c r="J33" s="45"/>
      <c r="K33" s="45"/>
      <c r="L33" s="45"/>
    </row>
    <row r="34" spans="1:12" ht="17.399999999999999">
      <c r="A34" s="42" t="s">
        <v>87</v>
      </c>
      <c r="B34" s="47">
        <v>0</v>
      </c>
      <c r="C34" s="47">
        <v>1</v>
      </c>
      <c r="D34" s="47">
        <v>1</v>
      </c>
      <c r="E34" s="45">
        <f t="shared" si="2"/>
        <v>2</v>
      </c>
      <c r="F34" s="48">
        <v>12000</v>
      </c>
      <c r="G34" s="45">
        <v>1535.37</v>
      </c>
      <c r="H34" s="45">
        <v>415</v>
      </c>
      <c r="I34" s="45">
        <v>0</v>
      </c>
      <c r="J34" s="45">
        <v>0</v>
      </c>
      <c r="K34" s="45">
        <v>0</v>
      </c>
      <c r="L34" s="45">
        <v>0</v>
      </c>
    </row>
    <row r="35" spans="1:12" ht="17.399999999999999">
      <c r="A35" s="42" t="s">
        <v>88</v>
      </c>
      <c r="B35" s="49">
        <v>0</v>
      </c>
      <c r="C35" s="49">
        <v>0</v>
      </c>
      <c r="D35" s="49">
        <v>1</v>
      </c>
      <c r="E35" s="50">
        <f t="shared" si="2"/>
        <v>1</v>
      </c>
      <c r="F35" s="48">
        <v>749</v>
      </c>
      <c r="G35" s="45">
        <v>912.86</v>
      </c>
      <c r="H35" s="45"/>
      <c r="I35" s="45">
        <v>0</v>
      </c>
      <c r="J35" s="45">
        <v>0</v>
      </c>
      <c r="K35" s="45">
        <v>0</v>
      </c>
      <c r="L35" s="45"/>
    </row>
    <row r="36" spans="1:12" ht="17.399999999999999">
      <c r="A36" s="42" t="s">
        <v>89</v>
      </c>
      <c r="B36" s="49">
        <v>0</v>
      </c>
      <c r="C36" s="49">
        <v>1</v>
      </c>
      <c r="D36" s="49">
        <v>0</v>
      </c>
      <c r="E36" s="50">
        <f t="shared" si="2"/>
        <v>1</v>
      </c>
      <c r="F36" s="48">
        <v>1187</v>
      </c>
      <c r="G36" s="45">
        <v>322.42</v>
      </c>
      <c r="H36" s="45">
        <v>298.39</v>
      </c>
      <c r="I36" s="45">
        <v>0</v>
      </c>
      <c r="J36" s="45">
        <v>0</v>
      </c>
      <c r="K36" s="45">
        <v>0</v>
      </c>
      <c r="L36" s="45"/>
    </row>
    <row r="37" spans="1:12" ht="17.399999999999999">
      <c r="A37" s="42" t="s">
        <v>90</v>
      </c>
      <c r="B37" s="49">
        <v>0</v>
      </c>
      <c r="C37" s="49">
        <v>0</v>
      </c>
      <c r="D37" s="49">
        <v>1</v>
      </c>
      <c r="E37" s="50">
        <f t="shared" si="2"/>
        <v>1</v>
      </c>
      <c r="F37" s="48">
        <v>18100.271919999999</v>
      </c>
      <c r="G37" s="45">
        <v>10.555803000000001</v>
      </c>
      <c r="H37" s="45">
        <v>0</v>
      </c>
      <c r="I37" s="45"/>
      <c r="J37" s="45"/>
      <c r="K37" s="45"/>
      <c r="L37" s="45"/>
    </row>
    <row r="38" spans="1:12" ht="17.399999999999999">
      <c r="A38" s="42" t="s">
        <v>91</v>
      </c>
      <c r="B38" s="49">
        <v>0</v>
      </c>
      <c r="C38" s="49">
        <v>0</v>
      </c>
      <c r="D38" s="49">
        <v>1</v>
      </c>
      <c r="E38" s="50">
        <f t="shared" si="2"/>
        <v>1</v>
      </c>
      <c r="F38" s="48">
        <v>3850</v>
      </c>
      <c r="G38" s="45">
        <v>568.88</v>
      </c>
      <c r="H38" s="45">
        <v>43.58</v>
      </c>
      <c r="I38" s="45">
        <v>0</v>
      </c>
      <c r="J38" s="45">
        <v>0</v>
      </c>
      <c r="K38" s="45">
        <v>0</v>
      </c>
      <c r="L38" s="45"/>
    </row>
    <row r="39" spans="1:12" ht="17.399999999999999">
      <c r="A39" s="42" t="s">
        <v>92</v>
      </c>
      <c r="B39" s="49">
        <v>0</v>
      </c>
      <c r="C39" s="49">
        <v>1</v>
      </c>
      <c r="D39" s="49">
        <v>0</v>
      </c>
      <c r="E39" s="50">
        <f t="shared" si="2"/>
        <v>1</v>
      </c>
      <c r="F39" s="48">
        <v>128.93</v>
      </c>
      <c r="G39" s="45">
        <v>1270.98</v>
      </c>
      <c r="H39" s="45">
        <v>741.53669999999988</v>
      </c>
      <c r="I39" s="45"/>
      <c r="J39" s="45"/>
      <c r="K39" s="45"/>
      <c r="L39" s="45"/>
    </row>
    <row r="40" spans="1:12" ht="17.399999999999999">
      <c r="A40" s="12" t="s">
        <v>26</v>
      </c>
      <c r="B40" s="55">
        <f>SUM(B21:B39)</f>
        <v>42</v>
      </c>
      <c r="C40" s="55">
        <f t="shared" ref="C40:D40" si="3">SUM(C21:C39)</f>
        <v>29</v>
      </c>
      <c r="D40" s="55">
        <f t="shared" si="3"/>
        <v>11</v>
      </c>
      <c r="E40" s="55">
        <f t="shared" si="2"/>
        <v>82</v>
      </c>
      <c r="F40" s="55">
        <f t="shared" ref="F40:L40" si="4">SUM(F21:F39)</f>
        <v>432624.629990888</v>
      </c>
      <c r="G40" s="55">
        <f t="shared" si="4"/>
        <v>175275.71578375337</v>
      </c>
      <c r="H40" s="55">
        <f t="shared" si="4"/>
        <v>14688.515988206278</v>
      </c>
      <c r="I40" s="55">
        <f t="shared" si="4"/>
        <v>9</v>
      </c>
      <c r="J40" s="55">
        <f>SUM(J21:J39)</f>
        <v>9</v>
      </c>
      <c r="K40" s="55">
        <f t="shared" si="4"/>
        <v>0</v>
      </c>
      <c r="L40" s="55">
        <f t="shared" si="4"/>
        <v>24</v>
      </c>
    </row>
    <row r="41" spans="1:12" ht="17.399999999999999">
      <c r="A41" s="43" t="s">
        <v>27</v>
      </c>
      <c r="B41" s="47">
        <v>26</v>
      </c>
      <c r="C41" s="47">
        <v>4</v>
      </c>
      <c r="D41" s="47">
        <v>2</v>
      </c>
      <c r="E41" s="45">
        <f t="shared" si="2"/>
        <v>32</v>
      </c>
      <c r="F41" s="48">
        <v>150189</v>
      </c>
      <c r="G41" s="48">
        <v>38623.199999999997</v>
      </c>
      <c r="H41" s="48">
        <v>18123</v>
      </c>
      <c r="I41" s="45">
        <v>28</v>
      </c>
      <c r="J41" s="45">
        <v>23</v>
      </c>
      <c r="K41" s="45">
        <v>5</v>
      </c>
      <c r="L41" s="45"/>
    </row>
    <row r="42" spans="1:12" ht="17.399999999999999">
      <c r="A42" s="12" t="s">
        <v>17</v>
      </c>
      <c r="B42" s="55">
        <f>SUM(B41:B41)</f>
        <v>26</v>
      </c>
      <c r="C42" s="55">
        <f>SUM(C41:C41)</f>
        <v>4</v>
      </c>
      <c r="D42" s="55">
        <f>SUM(D41:D41)</f>
        <v>2</v>
      </c>
      <c r="E42" s="55">
        <f t="shared" si="2"/>
        <v>32</v>
      </c>
      <c r="F42" s="55">
        <f t="shared" ref="F42:L42" si="5">SUM(F41:F41)</f>
        <v>150189</v>
      </c>
      <c r="G42" s="55">
        <f t="shared" si="5"/>
        <v>38623.199999999997</v>
      </c>
      <c r="H42" s="55">
        <f t="shared" si="5"/>
        <v>18123</v>
      </c>
      <c r="I42" s="55">
        <f t="shared" si="5"/>
        <v>28</v>
      </c>
      <c r="J42" s="55">
        <f t="shared" si="5"/>
        <v>23</v>
      </c>
      <c r="K42" s="55">
        <f t="shared" si="5"/>
        <v>5</v>
      </c>
      <c r="L42" s="55">
        <f t="shared" si="5"/>
        <v>0</v>
      </c>
    </row>
    <row r="43" spans="1:12" ht="17.399999999999999">
      <c r="A43" s="12" t="s">
        <v>28</v>
      </c>
      <c r="B43" s="48">
        <f>SUM(B20+B40+B42)</f>
        <v>148</v>
      </c>
      <c r="C43" s="48">
        <f>SUM(C20+C40+C42)</f>
        <v>89</v>
      </c>
      <c r="D43" s="48">
        <f>SUM(D20+D40+D42)</f>
        <v>37</v>
      </c>
      <c r="E43" s="50">
        <f t="shared" si="2"/>
        <v>274</v>
      </c>
      <c r="F43" s="48">
        <f t="shared" ref="F43:L43" si="6">SUM(F20+F40+F42)</f>
        <v>2224914.8899908881</v>
      </c>
      <c r="G43" s="45">
        <f t="shared" si="6"/>
        <v>535171.56578375329</v>
      </c>
      <c r="H43" s="45">
        <f t="shared" si="6"/>
        <v>91345.495988206269</v>
      </c>
      <c r="I43" s="45">
        <f t="shared" si="6"/>
        <v>121</v>
      </c>
      <c r="J43" s="45">
        <f t="shared" si="6"/>
        <v>101</v>
      </c>
      <c r="K43" s="45">
        <f t="shared" si="6"/>
        <v>20</v>
      </c>
      <c r="L43" s="45">
        <f t="shared" si="6"/>
        <v>33</v>
      </c>
    </row>
    <row r="44" spans="1:12" ht="17.399999999999999">
      <c r="A44" s="43" t="s">
        <v>29</v>
      </c>
      <c r="B44" s="47">
        <v>35</v>
      </c>
      <c r="C44" s="47">
        <v>3</v>
      </c>
      <c r="D44" s="47">
        <v>3</v>
      </c>
      <c r="E44" s="45">
        <f t="shared" si="2"/>
        <v>41</v>
      </c>
      <c r="F44" s="48">
        <v>140057.92000000001</v>
      </c>
      <c r="G44" s="45">
        <v>39343.15</v>
      </c>
      <c r="H44" s="45">
        <v>10483.129999999999</v>
      </c>
      <c r="I44" s="45">
        <v>0</v>
      </c>
      <c r="J44" s="45">
        <v>0</v>
      </c>
      <c r="K44" s="45">
        <v>0</v>
      </c>
      <c r="L44" s="45">
        <v>0</v>
      </c>
    </row>
    <row r="45" spans="1:12" ht="17.399999999999999">
      <c r="A45" s="43" t="s">
        <v>30</v>
      </c>
      <c r="B45" s="47">
        <v>1</v>
      </c>
      <c r="C45" s="47">
        <v>1</v>
      </c>
      <c r="D45" s="47">
        <v>2</v>
      </c>
      <c r="E45" s="45">
        <f t="shared" si="2"/>
        <v>4</v>
      </c>
      <c r="F45" s="48"/>
      <c r="G45" s="45">
        <v>7285.59</v>
      </c>
      <c r="H45" s="45">
        <v>846.42</v>
      </c>
      <c r="I45" s="45">
        <v>0</v>
      </c>
      <c r="J45" s="45">
        <v>0</v>
      </c>
      <c r="K45" s="45">
        <v>0</v>
      </c>
      <c r="L45" s="45">
        <v>0</v>
      </c>
    </row>
    <row r="46" spans="1:12" ht="17.399999999999999">
      <c r="A46" s="64" t="s">
        <v>34</v>
      </c>
      <c r="B46" s="55">
        <f>SUM(B43+B44+B45)</f>
        <v>184</v>
      </c>
      <c r="C46" s="55">
        <f>SUM(C43+C44+C45)</f>
        <v>93</v>
      </c>
      <c r="D46" s="55">
        <f>SUM(D43+D44+D45)</f>
        <v>42</v>
      </c>
      <c r="E46" s="45">
        <f t="shared" si="2"/>
        <v>319</v>
      </c>
      <c r="F46" s="55">
        <f t="shared" ref="F46:L46" si="7">SUM(F43+F44+F45)</f>
        <v>2364972.809990888</v>
      </c>
      <c r="G46" s="55">
        <f t="shared" si="7"/>
        <v>581800.30578375328</v>
      </c>
      <c r="H46" s="55">
        <f t="shared" si="7"/>
        <v>102675.04598820627</v>
      </c>
      <c r="I46" s="55">
        <f t="shared" si="7"/>
        <v>121</v>
      </c>
      <c r="J46" s="55">
        <f t="shared" si="7"/>
        <v>101</v>
      </c>
      <c r="K46" s="55">
        <f t="shared" si="7"/>
        <v>20</v>
      </c>
      <c r="L46" s="55">
        <f t="shared" si="7"/>
        <v>33</v>
      </c>
    </row>
    <row r="50" spans="4:6">
      <c r="D50" s="5"/>
      <c r="E50" s="16"/>
      <c r="F50" s="5"/>
    </row>
    <row r="51" spans="4:6">
      <c r="D51" s="5"/>
      <c r="E51" s="16"/>
      <c r="F51" s="5"/>
    </row>
    <row r="52" spans="4:6">
      <c r="D52" s="5"/>
      <c r="E52" s="16"/>
      <c r="F52" s="5"/>
    </row>
    <row r="53" spans="4:6">
      <c r="D53" s="5"/>
      <c r="E53" s="16"/>
      <c r="F53" s="5"/>
    </row>
    <row r="54" spans="4:6">
      <c r="D54" s="5"/>
      <c r="E54" s="16"/>
      <c r="F54" s="5"/>
    </row>
    <row r="55" spans="4:6">
      <c r="D55" s="5"/>
      <c r="E55" s="16"/>
      <c r="F55" s="5"/>
    </row>
    <row r="56" spans="4:6">
      <c r="D56" s="5"/>
      <c r="E56" s="16"/>
      <c r="F56" s="5"/>
    </row>
    <row r="57" spans="4:6">
      <c r="D57" s="5"/>
      <c r="E57" s="16"/>
      <c r="F57" s="5"/>
    </row>
    <row r="58" spans="4:6">
      <c r="D58" s="5"/>
      <c r="E58" s="16"/>
      <c r="F58" s="5"/>
    </row>
    <row r="59" spans="4:6">
      <c r="D59" s="5"/>
      <c r="E59" s="16"/>
      <c r="F59" s="5"/>
    </row>
    <row r="60" spans="4:6">
      <c r="D60" s="5"/>
      <c r="E60" s="16"/>
      <c r="F60" s="5"/>
    </row>
    <row r="61" spans="4:6">
      <c r="D61" s="5"/>
      <c r="E61" s="5"/>
      <c r="F61" s="5"/>
    </row>
  </sheetData>
  <mergeCells count="4">
    <mergeCell ref="A5:G5"/>
    <mergeCell ref="B6:E6"/>
    <mergeCell ref="A3:L3"/>
    <mergeCell ref="J2:L2"/>
  </mergeCells>
  <printOptions gridLines="1"/>
  <pageMargins left="1.63" right="0.70866141732283472" top="0.47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31" zoomScale="86" zoomScaleNormal="86" zoomScaleSheetLayoutView="84" workbookViewId="0">
      <selection activeCell="E5" sqref="E5:G6"/>
    </sheetView>
  </sheetViews>
  <sheetFormatPr defaultRowHeight="14.4"/>
  <cols>
    <col min="1" max="1" width="45.33203125" customWidth="1"/>
    <col min="2" max="7" width="16.6640625" customWidth="1"/>
  </cols>
  <sheetData>
    <row r="1" spans="1:7" ht="18" thickBot="1">
      <c r="F1" s="105" t="s">
        <v>38</v>
      </c>
      <c r="G1" s="106"/>
    </row>
    <row r="2" spans="1:7" ht="15.6" thickBot="1">
      <c r="A2" s="107" t="s">
        <v>107</v>
      </c>
      <c r="B2" s="108"/>
      <c r="C2" s="108"/>
      <c r="D2" s="108"/>
      <c r="E2" s="108"/>
      <c r="F2" s="108"/>
      <c r="G2" s="109"/>
    </row>
    <row r="3" spans="1:7" ht="18">
      <c r="A3" s="98" t="s">
        <v>5</v>
      </c>
      <c r="B3" s="99"/>
      <c r="C3" s="99"/>
      <c r="D3" s="99"/>
    </row>
    <row r="4" spans="1:7" ht="21.6" thickBot="1">
      <c r="F4" s="114" t="s">
        <v>116</v>
      </c>
      <c r="G4" s="115"/>
    </row>
    <row r="5" spans="1:7" ht="17.399999999999999">
      <c r="A5" s="110" t="s">
        <v>6</v>
      </c>
      <c r="B5" s="110" t="s">
        <v>10</v>
      </c>
      <c r="C5" s="110"/>
      <c r="D5" s="110"/>
      <c r="E5" s="112" t="s">
        <v>1</v>
      </c>
      <c r="F5" s="112"/>
      <c r="G5" s="113"/>
    </row>
    <row r="6" spans="1:7">
      <c r="A6" s="110"/>
      <c r="B6" s="111" t="s">
        <v>11</v>
      </c>
      <c r="C6" s="111" t="s">
        <v>2</v>
      </c>
      <c r="D6" s="111" t="s">
        <v>12</v>
      </c>
      <c r="E6" s="112"/>
      <c r="F6" s="112"/>
      <c r="G6" s="113"/>
    </row>
    <row r="7" spans="1:7" ht="17.399999999999999">
      <c r="A7" s="110"/>
      <c r="B7" s="111"/>
      <c r="C7" s="111"/>
      <c r="D7" s="111"/>
      <c r="E7" s="2" t="s">
        <v>3</v>
      </c>
      <c r="F7" s="2" t="s">
        <v>4</v>
      </c>
      <c r="G7" s="3" t="s">
        <v>15</v>
      </c>
    </row>
    <row r="8" spans="1:7" ht="17.399999999999999">
      <c r="A8" s="41" t="s">
        <v>60</v>
      </c>
      <c r="B8" s="44"/>
      <c r="C8" s="44">
        <v>2</v>
      </c>
      <c r="D8" s="44"/>
      <c r="E8" s="44"/>
      <c r="F8" s="44"/>
      <c r="G8" s="3"/>
    </row>
    <row r="9" spans="1:7" ht="17.399999999999999">
      <c r="A9" s="41" t="s">
        <v>61</v>
      </c>
      <c r="B9" s="44"/>
      <c r="C9" s="44"/>
      <c r="D9" s="44"/>
      <c r="E9" s="44"/>
      <c r="F9" s="44"/>
      <c r="G9" s="3"/>
    </row>
    <row r="10" spans="1:7" ht="17.399999999999999">
      <c r="A10" s="41" t="s">
        <v>62</v>
      </c>
      <c r="B10" s="44"/>
      <c r="C10" s="44"/>
      <c r="D10" s="44"/>
      <c r="E10" s="44"/>
      <c r="F10" s="44"/>
      <c r="G10" s="3"/>
    </row>
    <row r="11" spans="1:7" ht="17.399999999999999">
      <c r="A11" s="41" t="s">
        <v>63</v>
      </c>
      <c r="B11" s="44"/>
      <c r="C11" s="44"/>
      <c r="D11" s="44"/>
      <c r="E11" s="44"/>
      <c r="F11" s="44"/>
      <c r="G11" s="3"/>
    </row>
    <row r="12" spans="1:7" ht="17.399999999999999">
      <c r="A12" s="41" t="s">
        <v>64</v>
      </c>
      <c r="B12" s="44"/>
      <c r="C12" s="44"/>
      <c r="D12" s="44"/>
      <c r="E12" s="44"/>
      <c r="F12" s="44"/>
      <c r="G12" s="3"/>
    </row>
    <row r="13" spans="1:7" ht="17.399999999999999">
      <c r="A13" s="41" t="s">
        <v>65</v>
      </c>
      <c r="B13" s="44"/>
      <c r="C13" s="44"/>
      <c r="D13" s="44"/>
      <c r="E13" s="44"/>
      <c r="F13" s="44"/>
      <c r="G13" s="3"/>
    </row>
    <row r="14" spans="1:7">
      <c r="A14" s="41" t="s">
        <v>66</v>
      </c>
      <c r="B14" s="27"/>
      <c r="C14" s="27"/>
      <c r="D14" s="27"/>
      <c r="E14" s="27"/>
      <c r="F14" s="27"/>
      <c r="G14" s="26"/>
    </row>
    <row r="15" spans="1:7">
      <c r="A15" s="41" t="s">
        <v>67</v>
      </c>
      <c r="B15" s="27"/>
      <c r="C15" s="27"/>
      <c r="D15" s="27"/>
      <c r="E15" s="27"/>
      <c r="F15" s="27"/>
      <c r="G15" s="26"/>
    </row>
    <row r="16" spans="1:7">
      <c r="A16" s="41" t="s">
        <v>68</v>
      </c>
      <c r="B16" s="27"/>
      <c r="C16" s="27"/>
      <c r="D16" s="27"/>
      <c r="E16" s="27"/>
      <c r="F16" s="27"/>
      <c r="G16" s="26"/>
    </row>
    <row r="17" spans="1:7">
      <c r="A17" s="41" t="s">
        <v>69</v>
      </c>
      <c r="B17" s="27"/>
      <c r="C17" s="27"/>
      <c r="D17" s="27"/>
      <c r="E17" s="27"/>
      <c r="F17" s="27"/>
      <c r="G17" s="26"/>
    </row>
    <row r="18" spans="1:7">
      <c r="A18" s="41" t="s">
        <v>70</v>
      </c>
      <c r="B18" s="27"/>
      <c r="C18" s="27"/>
      <c r="D18" s="27"/>
      <c r="E18" s="27"/>
      <c r="F18" s="27"/>
      <c r="G18" s="26"/>
    </row>
    <row r="19" spans="1:7">
      <c r="A19" s="41" t="s">
        <v>71</v>
      </c>
      <c r="B19" s="27"/>
      <c r="C19" s="27"/>
      <c r="D19" s="27"/>
      <c r="E19" s="27"/>
      <c r="F19" s="27"/>
      <c r="G19" s="26"/>
    </row>
    <row r="20" spans="1:7" ht="17.399999999999999">
      <c r="A20" s="19" t="s">
        <v>16</v>
      </c>
      <c r="B20" s="27">
        <f>SUM(B8:B19)</f>
        <v>0</v>
      </c>
      <c r="C20" s="27">
        <f t="shared" ref="C20:G20" si="0">SUM(C8:C19)</f>
        <v>2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</row>
    <row r="21" spans="1:7" ht="17.399999999999999">
      <c r="A21" s="42" t="s">
        <v>18</v>
      </c>
      <c r="B21" s="27"/>
      <c r="C21" s="27"/>
      <c r="D21" s="27"/>
      <c r="E21" s="27"/>
      <c r="F21" s="27"/>
      <c r="G21" s="26"/>
    </row>
    <row r="22" spans="1:7" ht="17.399999999999999">
      <c r="A22" s="42" t="s">
        <v>53</v>
      </c>
      <c r="B22" s="27"/>
      <c r="C22" s="27"/>
      <c r="D22" s="27"/>
      <c r="E22" s="27"/>
      <c r="F22" s="27"/>
      <c r="G22" s="26"/>
    </row>
    <row r="23" spans="1:7" ht="17.399999999999999">
      <c r="A23" s="42" t="s">
        <v>52</v>
      </c>
      <c r="B23" s="27"/>
      <c r="C23" s="27"/>
      <c r="D23" s="27"/>
      <c r="E23" s="27"/>
      <c r="F23" s="27"/>
      <c r="G23" s="26"/>
    </row>
    <row r="24" spans="1:7" ht="17.399999999999999">
      <c r="A24" s="42" t="s">
        <v>19</v>
      </c>
      <c r="B24" s="27"/>
      <c r="C24" s="27"/>
      <c r="D24" s="27"/>
      <c r="E24" s="27"/>
      <c r="F24" s="27"/>
      <c r="G24" s="26"/>
    </row>
    <row r="25" spans="1:7" ht="17.399999999999999">
      <c r="A25" s="42" t="s">
        <v>20</v>
      </c>
      <c r="B25" s="27"/>
      <c r="C25" s="27"/>
      <c r="D25" s="27"/>
      <c r="E25" s="27"/>
      <c r="F25" s="27"/>
      <c r="G25" s="26"/>
    </row>
    <row r="26" spans="1:7" ht="17.399999999999999">
      <c r="A26" s="42" t="s">
        <v>21</v>
      </c>
      <c r="B26" s="27"/>
      <c r="C26" s="27"/>
      <c r="D26" s="27"/>
      <c r="E26" s="27"/>
      <c r="F26" s="27"/>
      <c r="G26" s="26"/>
    </row>
    <row r="27" spans="1:7" ht="17.399999999999999">
      <c r="A27" s="42" t="s">
        <v>22</v>
      </c>
      <c r="B27" s="27"/>
      <c r="C27" s="27"/>
      <c r="D27" s="27"/>
      <c r="E27" s="27"/>
      <c r="F27" s="27"/>
      <c r="G27" s="26"/>
    </row>
    <row r="28" spans="1:7" ht="17.399999999999999">
      <c r="A28" s="42" t="s">
        <v>23</v>
      </c>
      <c r="B28" s="27"/>
      <c r="C28" s="27"/>
      <c r="D28" s="27"/>
      <c r="E28" s="27"/>
      <c r="F28" s="27"/>
      <c r="G28" s="26"/>
    </row>
    <row r="29" spans="1:7" ht="17.399999999999999">
      <c r="A29" s="42" t="s">
        <v>24</v>
      </c>
      <c r="B29" s="27"/>
      <c r="C29" s="27"/>
      <c r="D29" s="27"/>
      <c r="E29" s="27"/>
      <c r="F29" s="27"/>
      <c r="G29" s="26"/>
    </row>
    <row r="30" spans="1:7" ht="17.399999999999999">
      <c r="A30" s="42" t="s">
        <v>39</v>
      </c>
      <c r="B30" s="27"/>
      <c r="C30" s="27"/>
      <c r="D30" s="27"/>
      <c r="E30" s="27"/>
      <c r="F30" s="27"/>
      <c r="G30" s="26"/>
    </row>
    <row r="31" spans="1:7" ht="17.399999999999999">
      <c r="A31" s="42" t="s">
        <v>25</v>
      </c>
      <c r="B31" s="27"/>
      <c r="C31" s="27"/>
      <c r="D31" s="27"/>
      <c r="E31" s="27"/>
      <c r="F31" s="27"/>
      <c r="G31" s="26"/>
    </row>
    <row r="32" spans="1:7" ht="17.399999999999999">
      <c r="A32" s="42" t="s">
        <v>32</v>
      </c>
      <c r="B32" s="27"/>
      <c r="C32" s="27"/>
      <c r="D32" s="27"/>
      <c r="E32" s="27"/>
      <c r="F32" s="27"/>
      <c r="G32" s="26"/>
    </row>
    <row r="33" spans="1:7" ht="17.399999999999999">
      <c r="A33" s="42" t="s">
        <v>31</v>
      </c>
      <c r="B33" s="27"/>
      <c r="C33" s="27"/>
      <c r="D33" s="27"/>
      <c r="E33" s="27"/>
      <c r="F33" s="27"/>
      <c r="G33" s="26"/>
    </row>
    <row r="34" spans="1:7" ht="17.399999999999999">
      <c r="A34" s="42" t="s">
        <v>87</v>
      </c>
      <c r="B34" s="27"/>
      <c r="C34" s="27"/>
      <c r="D34" s="27"/>
      <c r="E34" s="27"/>
      <c r="F34" s="27"/>
      <c r="G34" s="26"/>
    </row>
    <row r="35" spans="1:7" ht="17.399999999999999">
      <c r="A35" s="42" t="s">
        <v>88</v>
      </c>
      <c r="B35" s="27"/>
      <c r="C35" s="27"/>
      <c r="D35" s="27"/>
      <c r="E35" s="27"/>
      <c r="F35" s="27"/>
      <c r="G35" s="26"/>
    </row>
    <row r="36" spans="1:7" ht="17.399999999999999">
      <c r="A36" s="42" t="s">
        <v>89</v>
      </c>
      <c r="B36" s="27"/>
      <c r="C36" s="27"/>
      <c r="D36" s="27"/>
      <c r="E36" s="27"/>
      <c r="F36" s="27"/>
      <c r="G36" s="26"/>
    </row>
    <row r="37" spans="1:7" ht="17.399999999999999">
      <c r="A37" s="42" t="s">
        <v>90</v>
      </c>
      <c r="B37" s="27"/>
      <c r="C37" s="27"/>
      <c r="D37" s="27"/>
      <c r="E37" s="27"/>
      <c r="F37" s="27"/>
      <c r="G37" s="26"/>
    </row>
    <row r="38" spans="1:7" ht="17.399999999999999">
      <c r="A38" s="42" t="s">
        <v>91</v>
      </c>
      <c r="B38" s="27"/>
      <c r="C38" s="27"/>
      <c r="D38" s="27"/>
      <c r="E38" s="27"/>
      <c r="F38" s="27"/>
      <c r="G38" s="26"/>
    </row>
    <row r="39" spans="1:7" ht="17.399999999999999">
      <c r="A39" s="42" t="s">
        <v>92</v>
      </c>
      <c r="B39" s="27"/>
      <c r="C39" s="27"/>
      <c r="D39" s="27"/>
      <c r="E39" s="27"/>
      <c r="F39" s="27"/>
      <c r="G39" s="26"/>
    </row>
    <row r="40" spans="1:7" ht="17.399999999999999">
      <c r="A40" s="21" t="s">
        <v>26</v>
      </c>
      <c r="B40" s="27">
        <f>SUM(B21:B39)</f>
        <v>0</v>
      </c>
      <c r="C40" s="27">
        <f>SUM(C21:C39)</f>
        <v>0</v>
      </c>
      <c r="D40" s="27">
        <f>SUM(D21:D39)</f>
        <v>0</v>
      </c>
      <c r="E40" s="27">
        <f>SUM(E21:E39)</f>
        <v>0</v>
      </c>
      <c r="F40" s="27">
        <f>SUM(F21:F39)</f>
        <v>0</v>
      </c>
      <c r="G40" s="26"/>
    </row>
    <row r="41" spans="1:7" ht="17.399999999999999">
      <c r="A41" s="20" t="s">
        <v>27</v>
      </c>
      <c r="B41" s="27">
        <v>563</v>
      </c>
      <c r="C41" s="27">
        <v>563</v>
      </c>
      <c r="D41" s="27">
        <v>349</v>
      </c>
      <c r="E41" s="27">
        <v>17.100000000000001</v>
      </c>
      <c r="F41" s="27">
        <v>15.1</v>
      </c>
      <c r="G41" s="26">
        <v>88.3</v>
      </c>
    </row>
    <row r="42" spans="1:7" ht="17.399999999999999">
      <c r="A42" s="22" t="s">
        <v>17</v>
      </c>
      <c r="B42" s="27">
        <f>SUM(B41:B41)</f>
        <v>563</v>
      </c>
      <c r="C42" s="27">
        <f>SUM(C41:C41)</f>
        <v>563</v>
      </c>
      <c r="D42" s="27">
        <f>SUM(D41:D41)</f>
        <v>349</v>
      </c>
      <c r="E42" s="27">
        <f>SUM(E41:E41)</f>
        <v>17.100000000000001</v>
      </c>
      <c r="F42" s="27">
        <f>SUM(F41:F41)</f>
        <v>15.1</v>
      </c>
      <c r="G42" s="26"/>
    </row>
    <row r="43" spans="1:7" ht="17.399999999999999">
      <c r="A43" s="22" t="s">
        <v>28</v>
      </c>
      <c r="B43" s="27">
        <f>B20+B40+B42</f>
        <v>563</v>
      </c>
      <c r="C43" s="27">
        <f>C20+C40+C42</f>
        <v>565</v>
      </c>
      <c r="D43" s="27">
        <f>D20+D40+D42</f>
        <v>349</v>
      </c>
      <c r="E43" s="27">
        <f>E20+E40+E42</f>
        <v>17.100000000000001</v>
      </c>
      <c r="F43" s="27">
        <f>F20+F40+F42</f>
        <v>15.1</v>
      </c>
      <c r="G43" s="26"/>
    </row>
    <row r="44" spans="1:7" ht="17.399999999999999">
      <c r="A44" s="20" t="s">
        <v>29</v>
      </c>
      <c r="B44" s="27">
        <v>199</v>
      </c>
      <c r="C44" s="27">
        <v>199</v>
      </c>
      <c r="D44" s="27">
        <v>15</v>
      </c>
      <c r="E44" s="27">
        <v>1.92</v>
      </c>
      <c r="F44" s="27">
        <v>1.8</v>
      </c>
      <c r="G44" s="26">
        <v>93.750000000000014</v>
      </c>
    </row>
    <row r="45" spans="1:7" ht="17.399999999999999">
      <c r="A45" s="20" t="s">
        <v>30</v>
      </c>
      <c r="B45" s="27"/>
      <c r="C45" s="27"/>
      <c r="D45" s="27"/>
      <c r="E45" s="27"/>
      <c r="F45" s="27"/>
      <c r="G45" s="26"/>
    </row>
    <row r="46" spans="1:7" ht="17.399999999999999">
      <c r="A46" s="23" t="s">
        <v>34</v>
      </c>
      <c r="B46" s="27">
        <f>B43+B44+B45</f>
        <v>762</v>
      </c>
      <c r="C46" s="27">
        <f>C43+C44+C45</f>
        <v>764</v>
      </c>
      <c r="D46" s="27">
        <f>D43+D44+D45</f>
        <v>364</v>
      </c>
      <c r="E46" s="27">
        <f>E43+E44+E45</f>
        <v>19.020000000000003</v>
      </c>
      <c r="F46" s="27">
        <f>F43+F44+F45</f>
        <v>16.899999999999999</v>
      </c>
      <c r="G46" s="26"/>
    </row>
  </sheetData>
  <mergeCells count="10">
    <mergeCell ref="F1:G1"/>
    <mergeCell ref="A3:D3"/>
    <mergeCell ref="A2:G2"/>
    <mergeCell ref="A5:A7"/>
    <mergeCell ref="B5:D5"/>
    <mergeCell ref="B6:B7"/>
    <mergeCell ref="C6:C7"/>
    <mergeCell ref="D6:D7"/>
    <mergeCell ref="E5:G6"/>
    <mergeCell ref="F4:G4"/>
  </mergeCells>
  <pageMargins left="1.04" right="0.70866141732283505" top="0.74803149606299202" bottom="0.74803149606299202" header="0.35" footer="0.31496062992126"/>
  <pageSetup paperSize="9" scale="57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7"/>
  <sheetViews>
    <sheetView topLeftCell="A7" workbookViewId="0">
      <selection activeCell="F7" sqref="F7:H8"/>
    </sheetView>
  </sheetViews>
  <sheetFormatPr defaultRowHeight="14.4"/>
  <cols>
    <col min="2" max="2" width="44.6640625" bestFit="1" customWidth="1"/>
    <col min="3" max="3" width="12" customWidth="1"/>
    <col min="4" max="4" width="17.6640625" customWidth="1"/>
    <col min="5" max="5" width="16" customWidth="1"/>
    <col min="6" max="6" width="11" customWidth="1"/>
    <col min="7" max="7" width="16.33203125" customWidth="1"/>
    <col min="8" max="8" width="12.5546875" customWidth="1"/>
  </cols>
  <sheetData>
    <row r="2" spans="2:8">
      <c r="G2" s="8" t="s">
        <v>54</v>
      </c>
    </row>
    <row r="3" spans="2:8" ht="18" thickBot="1">
      <c r="G3" s="105"/>
      <c r="H3" s="106"/>
    </row>
    <row r="4" spans="2:8" ht="27" customHeight="1" thickBot="1">
      <c r="B4" s="116" t="s">
        <v>108</v>
      </c>
      <c r="C4" s="117"/>
      <c r="D4" s="117"/>
      <c r="E4" s="117"/>
      <c r="F4" s="117"/>
      <c r="G4" s="117"/>
      <c r="H4" s="118"/>
    </row>
    <row r="5" spans="2:8" ht="18">
      <c r="B5" s="98" t="s">
        <v>5</v>
      </c>
      <c r="C5" s="99"/>
      <c r="D5" s="99"/>
      <c r="E5" s="99"/>
      <c r="F5" s="7"/>
      <c r="G5" s="7"/>
      <c r="H5" s="7"/>
    </row>
    <row r="6" spans="2:8" ht="15.75" customHeight="1" thickBot="1">
      <c r="B6" s="7"/>
      <c r="C6" s="7"/>
      <c r="D6" s="7"/>
      <c r="E6" s="7"/>
      <c r="F6" s="7"/>
      <c r="G6" s="119" t="s">
        <v>115</v>
      </c>
      <c r="H6" s="120"/>
    </row>
    <row r="7" spans="2:8" ht="55.2" customHeight="1" thickBot="1">
      <c r="B7" s="121" t="s">
        <v>6</v>
      </c>
      <c r="C7" s="123" t="s">
        <v>109</v>
      </c>
      <c r="D7" s="124"/>
      <c r="E7" s="125"/>
      <c r="F7" s="126" t="s">
        <v>110</v>
      </c>
      <c r="G7" s="127"/>
      <c r="H7" s="128"/>
    </row>
    <row r="8" spans="2:8" ht="5.25" customHeight="1" thickBot="1">
      <c r="B8" s="121"/>
      <c r="C8" s="132" t="s">
        <v>11</v>
      </c>
      <c r="D8" s="134" t="s">
        <v>2</v>
      </c>
      <c r="E8" s="136" t="s">
        <v>12</v>
      </c>
      <c r="F8" s="129"/>
      <c r="G8" s="130"/>
      <c r="H8" s="131"/>
    </row>
    <row r="9" spans="2:8" ht="36">
      <c r="B9" s="122"/>
      <c r="C9" s="133"/>
      <c r="D9" s="135"/>
      <c r="E9" s="122"/>
      <c r="F9" s="57" t="s">
        <v>11</v>
      </c>
      <c r="G9" s="58" t="s">
        <v>2</v>
      </c>
      <c r="H9" s="59" t="s">
        <v>33</v>
      </c>
    </row>
    <row r="10" spans="2:8" ht="18">
      <c r="B10" s="62" t="s">
        <v>60</v>
      </c>
      <c r="C10" s="56"/>
      <c r="D10" s="56"/>
      <c r="E10" s="56"/>
      <c r="F10" s="56"/>
      <c r="G10" s="56"/>
      <c r="H10" s="63"/>
    </row>
    <row r="11" spans="2:8" ht="18">
      <c r="B11" s="62" t="s">
        <v>61</v>
      </c>
      <c r="C11" s="56"/>
      <c r="D11" s="56"/>
      <c r="E11" s="56"/>
      <c r="F11" s="56"/>
      <c r="G11" s="56"/>
      <c r="H11" s="63"/>
    </row>
    <row r="12" spans="2:8" ht="18">
      <c r="B12" s="62" t="s">
        <v>62</v>
      </c>
      <c r="C12" s="56"/>
      <c r="D12" s="56"/>
      <c r="E12" s="56"/>
      <c r="F12" s="56"/>
      <c r="G12" s="56"/>
      <c r="H12" s="63"/>
    </row>
    <row r="13" spans="2:8" ht="18">
      <c r="B13" s="62" t="s">
        <v>63</v>
      </c>
      <c r="C13" s="56"/>
      <c r="D13" s="56"/>
      <c r="E13" s="56"/>
      <c r="F13" s="56"/>
      <c r="G13" s="56"/>
      <c r="H13" s="63"/>
    </row>
    <row r="14" spans="2:8" ht="18">
      <c r="B14" s="62" t="s">
        <v>64</v>
      </c>
      <c r="C14" s="56"/>
      <c r="D14" s="56"/>
      <c r="E14" s="56"/>
      <c r="F14" s="56"/>
      <c r="G14" s="56"/>
      <c r="H14" s="63"/>
    </row>
    <row r="15" spans="2:8" ht="18">
      <c r="B15" s="62" t="s">
        <v>65</v>
      </c>
      <c r="C15" s="56"/>
      <c r="D15" s="56"/>
      <c r="E15" s="56"/>
      <c r="F15" s="56"/>
      <c r="G15" s="56"/>
      <c r="H15" s="63"/>
    </row>
    <row r="16" spans="2:8">
      <c r="B16" s="62" t="s">
        <v>66</v>
      </c>
      <c r="C16" s="28"/>
      <c r="D16" s="28"/>
      <c r="E16" s="28"/>
      <c r="F16" s="28"/>
      <c r="G16" s="28"/>
      <c r="H16" s="28"/>
    </row>
    <row r="17" spans="2:8">
      <c r="B17" s="62" t="s">
        <v>67</v>
      </c>
      <c r="C17" s="28"/>
      <c r="D17" s="28"/>
      <c r="E17" s="28"/>
      <c r="F17" s="28"/>
      <c r="G17" s="28"/>
      <c r="H17" s="28"/>
    </row>
    <row r="18" spans="2:8">
      <c r="B18" s="60" t="s">
        <v>68</v>
      </c>
      <c r="C18" s="61"/>
      <c r="D18" s="61"/>
      <c r="E18" s="61"/>
      <c r="F18" s="61"/>
      <c r="G18" s="61"/>
      <c r="H18" s="61"/>
    </row>
    <row r="19" spans="2:8">
      <c r="B19" s="41" t="s">
        <v>69</v>
      </c>
      <c r="C19" s="28"/>
      <c r="D19" s="28"/>
      <c r="E19" s="28"/>
      <c r="F19" s="28"/>
      <c r="G19" s="28"/>
      <c r="H19" s="28"/>
    </row>
    <row r="20" spans="2:8">
      <c r="B20" s="41" t="s">
        <v>70</v>
      </c>
      <c r="C20" s="28"/>
      <c r="D20" s="28"/>
      <c r="E20" s="28"/>
      <c r="F20" s="28"/>
      <c r="G20" s="28"/>
      <c r="H20" s="28"/>
    </row>
    <row r="21" spans="2:8">
      <c r="B21" s="41" t="s">
        <v>71</v>
      </c>
      <c r="C21" s="28"/>
      <c r="D21" s="28"/>
      <c r="E21" s="28"/>
      <c r="F21" s="28"/>
      <c r="G21" s="28"/>
      <c r="H21" s="28"/>
    </row>
    <row r="22" spans="2:8" ht="18" customHeight="1">
      <c r="B22" s="24" t="s">
        <v>16</v>
      </c>
      <c r="C22" s="28">
        <f t="shared" ref="C22:H22" si="0">SUM(C16:C21)</f>
        <v>0</v>
      </c>
      <c r="D22" s="28">
        <f t="shared" si="0"/>
        <v>0</v>
      </c>
      <c r="E22" s="28">
        <f t="shared" si="0"/>
        <v>0</v>
      </c>
      <c r="F22" s="28">
        <f t="shared" si="0"/>
        <v>0</v>
      </c>
      <c r="G22" s="28">
        <f t="shared" si="0"/>
        <v>0</v>
      </c>
      <c r="H22" s="28">
        <f t="shared" si="0"/>
        <v>0</v>
      </c>
    </row>
    <row r="23" spans="2:8" ht="13.65" customHeight="1">
      <c r="B23" s="42" t="s">
        <v>18</v>
      </c>
      <c r="C23" s="28"/>
      <c r="D23" s="28"/>
      <c r="E23" s="28"/>
      <c r="F23" s="28"/>
      <c r="G23" s="28"/>
      <c r="H23" s="28"/>
    </row>
    <row r="24" spans="2:8" ht="17.399999999999999">
      <c r="B24" s="42" t="s">
        <v>53</v>
      </c>
      <c r="C24" s="28"/>
      <c r="D24" s="28"/>
      <c r="E24" s="28"/>
      <c r="F24" s="28"/>
      <c r="G24" s="28"/>
      <c r="H24" s="28"/>
    </row>
    <row r="25" spans="2:8" ht="17.399999999999999">
      <c r="B25" s="42" t="s">
        <v>52</v>
      </c>
      <c r="C25" s="28"/>
      <c r="D25" s="28"/>
      <c r="E25" s="28"/>
      <c r="F25" s="28"/>
      <c r="G25" s="28"/>
      <c r="H25" s="28"/>
    </row>
    <row r="26" spans="2:8" ht="17.399999999999999">
      <c r="B26" s="42" t="s">
        <v>19</v>
      </c>
      <c r="C26" s="28"/>
      <c r="D26" s="28"/>
      <c r="E26" s="28"/>
      <c r="F26" s="28"/>
      <c r="G26" s="28"/>
      <c r="H26" s="28"/>
    </row>
    <row r="27" spans="2:8" ht="17.399999999999999">
      <c r="B27" s="42" t="s">
        <v>20</v>
      </c>
      <c r="C27" s="28"/>
      <c r="D27" s="28"/>
      <c r="E27" s="28"/>
      <c r="F27" s="28"/>
      <c r="G27" s="28"/>
      <c r="H27" s="28"/>
    </row>
    <row r="28" spans="2:8" ht="17.399999999999999">
      <c r="B28" s="42" t="s">
        <v>21</v>
      </c>
      <c r="C28" s="28"/>
      <c r="D28" s="28"/>
      <c r="E28" s="28"/>
      <c r="F28" s="28"/>
      <c r="G28" s="28"/>
      <c r="H28" s="28"/>
    </row>
    <row r="29" spans="2:8" ht="17.399999999999999">
      <c r="B29" s="42" t="s">
        <v>22</v>
      </c>
      <c r="C29" s="28"/>
      <c r="D29" s="28"/>
      <c r="E29" s="28"/>
      <c r="F29" s="28"/>
      <c r="G29" s="28"/>
      <c r="H29" s="28"/>
    </row>
    <row r="30" spans="2:8" ht="17.399999999999999">
      <c r="B30" s="42" t="s">
        <v>23</v>
      </c>
      <c r="C30" s="28"/>
      <c r="D30" s="28"/>
      <c r="E30" s="28"/>
      <c r="F30" s="28"/>
      <c r="G30" s="28"/>
      <c r="H30" s="28"/>
    </row>
    <row r="31" spans="2:8" ht="17.399999999999999">
      <c r="B31" s="42" t="s">
        <v>24</v>
      </c>
      <c r="C31" s="28"/>
      <c r="D31" s="28"/>
      <c r="E31" s="28"/>
      <c r="F31" s="28"/>
      <c r="G31" s="28"/>
      <c r="H31" s="28"/>
    </row>
    <row r="32" spans="2:8" ht="17.399999999999999">
      <c r="B32" s="42" t="s">
        <v>39</v>
      </c>
      <c r="C32" s="28"/>
      <c r="D32" s="28"/>
      <c r="E32" s="28"/>
      <c r="F32" s="28"/>
      <c r="G32" s="28"/>
      <c r="H32" s="28"/>
    </row>
    <row r="33" spans="2:8" ht="17.399999999999999">
      <c r="B33" s="42" t="s">
        <v>25</v>
      </c>
      <c r="C33" s="28"/>
      <c r="D33" s="28"/>
      <c r="E33" s="28"/>
      <c r="F33" s="28"/>
      <c r="G33" s="28"/>
      <c r="H33" s="28"/>
    </row>
    <row r="34" spans="2:8" ht="17.399999999999999">
      <c r="B34" s="42" t="s">
        <v>32</v>
      </c>
      <c r="C34" s="28"/>
      <c r="D34" s="28"/>
      <c r="E34" s="28"/>
      <c r="F34" s="28"/>
      <c r="G34" s="28"/>
      <c r="H34" s="28"/>
    </row>
    <row r="35" spans="2:8" ht="17.399999999999999">
      <c r="B35" s="42" t="s">
        <v>31</v>
      </c>
      <c r="C35" s="28"/>
      <c r="D35" s="28"/>
      <c r="E35" s="28"/>
      <c r="F35" s="28"/>
      <c r="G35" s="28"/>
      <c r="H35" s="28"/>
    </row>
    <row r="36" spans="2:8" ht="17.399999999999999">
      <c r="B36" s="42" t="s">
        <v>87</v>
      </c>
      <c r="C36" s="28"/>
      <c r="D36" s="28"/>
      <c r="E36" s="28"/>
      <c r="F36" s="28"/>
      <c r="G36" s="28"/>
      <c r="H36" s="28"/>
    </row>
    <row r="37" spans="2:8" ht="17.399999999999999">
      <c r="B37" s="42" t="s">
        <v>88</v>
      </c>
      <c r="C37" s="28"/>
      <c r="D37" s="28"/>
      <c r="E37" s="28"/>
      <c r="F37" s="28"/>
      <c r="G37" s="28"/>
      <c r="H37" s="28"/>
    </row>
    <row r="38" spans="2:8" ht="17.399999999999999">
      <c r="B38" s="42" t="s">
        <v>89</v>
      </c>
      <c r="C38" s="28"/>
      <c r="D38" s="28"/>
      <c r="E38" s="28"/>
      <c r="F38" s="28"/>
      <c r="G38" s="28"/>
      <c r="H38" s="28"/>
    </row>
    <row r="39" spans="2:8" ht="17.399999999999999">
      <c r="B39" s="42" t="s">
        <v>90</v>
      </c>
      <c r="C39" s="28"/>
      <c r="D39" s="28"/>
      <c r="E39" s="28"/>
      <c r="F39" s="28"/>
      <c r="G39" s="28"/>
      <c r="H39" s="28"/>
    </row>
    <row r="40" spans="2:8" ht="17.399999999999999">
      <c r="B40" s="42" t="s">
        <v>91</v>
      </c>
      <c r="C40" s="28"/>
      <c r="D40" s="28"/>
      <c r="E40" s="28"/>
      <c r="F40" s="28"/>
      <c r="G40" s="28"/>
      <c r="H40" s="28"/>
    </row>
    <row r="41" spans="2:8" ht="21.75" customHeight="1">
      <c r="B41" s="42" t="s">
        <v>92</v>
      </c>
      <c r="C41" s="28">
        <f t="shared" ref="C41:H41" si="1">SUM(C23:C40)</f>
        <v>0</v>
      </c>
      <c r="D41" s="28">
        <f t="shared" si="1"/>
        <v>0</v>
      </c>
      <c r="E41" s="28">
        <f t="shared" si="1"/>
        <v>0</v>
      </c>
      <c r="F41" s="28">
        <f t="shared" si="1"/>
        <v>0</v>
      </c>
      <c r="G41" s="28">
        <f t="shared" si="1"/>
        <v>0</v>
      </c>
      <c r="H41" s="28">
        <f t="shared" si="1"/>
        <v>0</v>
      </c>
    </row>
    <row r="42" spans="2:8" ht="15">
      <c r="B42" s="9" t="s">
        <v>27</v>
      </c>
      <c r="C42" s="28"/>
      <c r="D42" s="28"/>
      <c r="E42" s="28"/>
      <c r="F42" s="28"/>
      <c r="G42" s="28"/>
      <c r="H42" s="28"/>
    </row>
    <row r="43" spans="2:8" ht="15">
      <c r="B43" s="10" t="s">
        <v>17</v>
      </c>
      <c r="C43" s="28">
        <f t="shared" ref="C43:H43" si="2">SUM(C42:C42)</f>
        <v>0</v>
      </c>
      <c r="D43" s="28">
        <f t="shared" si="2"/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</row>
    <row r="44" spans="2:8" ht="18" customHeight="1">
      <c r="B44" s="10" t="s">
        <v>28</v>
      </c>
      <c r="C44" s="28">
        <f t="shared" ref="C44:H44" si="3">C22+C41+C43</f>
        <v>0</v>
      </c>
      <c r="D44" s="28">
        <f t="shared" si="3"/>
        <v>0</v>
      </c>
      <c r="E44" s="28">
        <f t="shared" si="3"/>
        <v>0</v>
      </c>
      <c r="F44" s="28">
        <f t="shared" si="3"/>
        <v>0</v>
      </c>
      <c r="G44" s="28">
        <f t="shared" si="3"/>
        <v>0</v>
      </c>
      <c r="H44" s="28">
        <f t="shared" si="3"/>
        <v>0</v>
      </c>
    </row>
    <row r="45" spans="2:8" ht="15">
      <c r="B45" s="9" t="s">
        <v>29</v>
      </c>
      <c r="C45" s="28">
        <v>14</v>
      </c>
      <c r="D45" s="28">
        <v>14</v>
      </c>
      <c r="E45" s="28">
        <v>14</v>
      </c>
      <c r="F45" s="28">
        <v>95</v>
      </c>
      <c r="G45" s="28">
        <v>95</v>
      </c>
      <c r="H45" s="28">
        <v>95</v>
      </c>
    </row>
    <row r="46" spans="2:8" ht="15">
      <c r="B46" s="9" t="s">
        <v>30</v>
      </c>
      <c r="C46" s="28"/>
      <c r="D46" s="28"/>
      <c r="E46" s="28"/>
      <c r="F46" s="28"/>
      <c r="G46" s="28"/>
      <c r="H46" s="28"/>
    </row>
    <row r="47" spans="2:8" ht="15">
      <c r="B47" s="11" t="s">
        <v>34</v>
      </c>
      <c r="C47" s="28">
        <f t="shared" ref="C47:H47" si="4">C44+C45+C46</f>
        <v>14</v>
      </c>
      <c r="D47" s="28">
        <f t="shared" si="4"/>
        <v>14</v>
      </c>
      <c r="E47" s="28">
        <f t="shared" si="4"/>
        <v>14</v>
      </c>
      <c r="F47" s="28">
        <f t="shared" si="4"/>
        <v>95</v>
      </c>
      <c r="G47" s="28">
        <f t="shared" si="4"/>
        <v>95</v>
      </c>
      <c r="H47" s="28">
        <f t="shared" si="4"/>
        <v>95</v>
      </c>
    </row>
  </sheetData>
  <mergeCells count="10">
    <mergeCell ref="G3:H3"/>
    <mergeCell ref="B4:H4"/>
    <mergeCell ref="B5:E5"/>
    <mergeCell ref="G6:H6"/>
    <mergeCell ref="B7:B9"/>
    <mergeCell ref="C7:E7"/>
    <mergeCell ref="F7:H8"/>
    <mergeCell ref="C8:C9"/>
    <mergeCell ref="D8:D9"/>
    <mergeCell ref="E8:E9"/>
  </mergeCells>
  <pageMargins left="0.7" right="0.7" top="0.75" bottom="0.75" header="0.3" footer="0.3"/>
  <pageSetup scale="64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opLeftCell="B4" zoomScaleSheetLayoutView="85" workbookViewId="0">
      <selection activeCell="E9" sqref="E9"/>
    </sheetView>
  </sheetViews>
  <sheetFormatPr defaultColWidth="9.109375" defaultRowHeight="18"/>
  <cols>
    <col min="1" max="1" width="25.44140625" style="30" customWidth="1"/>
    <col min="2" max="2" width="28.6640625" style="30" customWidth="1"/>
    <col min="3" max="3" width="27.33203125" style="30" customWidth="1"/>
    <col min="4" max="4" width="24.33203125" style="30" customWidth="1"/>
    <col min="5" max="5" width="28.88671875" style="30" customWidth="1"/>
    <col min="6" max="6" width="24.88671875" style="30" customWidth="1"/>
    <col min="7" max="16384" width="9.109375" style="30"/>
  </cols>
  <sheetData>
    <row r="1" spans="1:6">
      <c r="E1" s="38" t="s">
        <v>58</v>
      </c>
    </row>
    <row r="2" spans="1:6" ht="18.600000000000001" thickBot="1">
      <c r="A2" s="137"/>
      <c r="B2" s="137"/>
      <c r="C2" s="137"/>
      <c r="D2" s="137"/>
      <c r="E2" s="38"/>
    </row>
    <row r="3" spans="1:6">
      <c r="A3" s="138" t="s">
        <v>111</v>
      </c>
      <c r="B3" s="139"/>
      <c r="C3" s="139"/>
      <c r="D3" s="139"/>
      <c r="E3" s="139"/>
    </row>
    <row r="4" spans="1:6" ht="6.75" customHeight="1" thickBot="1">
      <c r="A4" s="140"/>
      <c r="B4" s="140"/>
      <c r="C4" s="140"/>
      <c r="D4" s="140"/>
      <c r="E4" s="140"/>
    </row>
    <row r="5" spans="1:6">
      <c r="A5" s="37"/>
      <c r="B5" s="37"/>
      <c r="C5" s="37"/>
      <c r="D5" s="37"/>
      <c r="E5" s="37"/>
    </row>
    <row r="6" spans="1:6" ht="18.600000000000001" thickBot="1">
      <c r="A6" s="37"/>
      <c r="B6" s="37"/>
      <c r="C6" s="37"/>
      <c r="D6" s="37"/>
      <c r="E6" s="37"/>
    </row>
    <row r="7" spans="1:6" ht="118.2" customHeight="1">
      <c r="A7" s="39" t="s">
        <v>55</v>
      </c>
      <c r="B7" s="39" t="s">
        <v>59</v>
      </c>
      <c r="C7" s="40" t="s">
        <v>112</v>
      </c>
      <c r="D7" s="40" t="s">
        <v>56</v>
      </c>
      <c r="E7" s="40" t="s">
        <v>113</v>
      </c>
      <c r="F7" s="40" t="s">
        <v>57</v>
      </c>
    </row>
    <row r="8" spans="1:6" s="34" customFormat="1" ht="47.25" customHeight="1">
      <c r="A8" s="36">
        <v>184</v>
      </c>
      <c r="B8" s="36">
        <v>99</v>
      </c>
      <c r="C8" s="35">
        <v>216840.14</v>
      </c>
      <c r="D8" s="33">
        <v>6505.2</v>
      </c>
      <c r="E8" s="33">
        <v>2432.94</v>
      </c>
      <c r="F8" s="33">
        <v>35.090000000000003</v>
      </c>
    </row>
    <row r="9" spans="1:6">
      <c r="A9" s="32"/>
      <c r="B9" s="32"/>
      <c r="C9" s="32"/>
      <c r="D9" s="32"/>
      <c r="E9" s="32"/>
      <c r="F9" s="32"/>
    </row>
    <row r="10" spans="1:6">
      <c r="D10" s="31"/>
    </row>
  </sheetData>
  <mergeCells count="2">
    <mergeCell ref="A2:D2"/>
    <mergeCell ref="A3:E4"/>
  </mergeCells>
  <pageMargins left="1.71" right="0.75" top="1" bottom="1" header="0.5" footer="0.5"/>
  <pageSetup scale="68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52"/>
  <sheetViews>
    <sheetView tabSelected="1" zoomScale="68" zoomScaleNormal="68" workbookViewId="0">
      <selection activeCell="R11" sqref="R11"/>
    </sheetView>
  </sheetViews>
  <sheetFormatPr defaultColWidth="9.109375" defaultRowHeight="14.4"/>
  <cols>
    <col min="1" max="1" width="9.109375" style="51"/>
    <col min="2" max="2" width="7.6640625" style="51" customWidth="1"/>
    <col min="3" max="3" width="40" style="51" customWidth="1"/>
    <col min="4" max="4" width="14.6640625" style="51" customWidth="1"/>
    <col min="5" max="5" width="18.5546875" style="51" bestFit="1" customWidth="1"/>
    <col min="6" max="6" width="15.109375" style="51" customWidth="1"/>
    <col min="7" max="7" width="20.6640625" style="51" bestFit="1" customWidth="1"/>
    <col min="8" max="8" width="18.88671875" style="51" bestFit="1" customWidth="1"/>
    <col min="9" max="9" width="18.33203125" style="51" bestFit="1" customWidth="1"/>
    <col min="10" max="10" width="19.6640625" style="51" bestFit="1" customWidth="1"/>
    <col min="11" max="16384" width="9.109375" style="51"/>
  </cols>
  <sheetData>
    <row r="3" spans="2:20" ht="18" thickBot="1">
      <c r="I3" s="155" t="s">
        <v>122</v>
      </c>
      <c r="J3" s="155"/>
    </row>
    <row r="4" spans="2:20" ht="22.8" thickBot="1">
      <c r="B4" s="142" t="s">
        <v>117</v>
      </c>
      <c r="C4" s="143"/>
      <c r="D4" s="143"/>
      <c r="E4" s="143"/>
      <c r="F4" s="143"/>
      <c r="G4" s="143"/>
      <c r="H4" s="143"/>
      <c r="I4" s="143"/>
      <c r="J4" s="144"/>
    </row>
    <row r="5" spans="2:20" s="95" customFormat="1" ht="22.2" customHeight="1" thickBot="1">
      <c r="B5" s="145" t="s">
        <v>120</v>
      </c>
      <c r="C5" s="146"/>
      <c r="D5" s="146"/>
      <c r="E5" s="146"/>
      <c r="F5" s="146"/>
      <c r="G5" s="146"/>
      <c r="H5" s="146"/>
      <c r="I5" s="146"/>
      <c r="J5" s="147"/>
    </row>
    <row r="6" spans="2:20" s="65" customFormat="1" ht="21" customHeight="1" thickBot="1">
      <c r="B6" s="148" t="s">
        <v>114</v>
      </c>
      <c r="C6" s="149"/>
      <c r="D6" s="149"/>
      <c r="E6" s="149"/>
      <c r="F6" s="149"/>
      <c r="G6" s="149"/>
      <c r="H6" s="149"/>
      <c r="I6" s="149"/>
      <c r="J6" s="150"/>
    </row>
    <row r="7" spans="2:20" s="66" customFormat="1" ht="39" customHeight="1">
      <c r="B7" s="151" t="s">
        <v>93</v>
      </c>
      <c r="C7" s="151" t="s">
        <v>94</v>
      </c>
      <c r="D7" s="153" t="s">
        <v>95</v>
      </c>
      <c r="E7" s="153" t="s">
        <v>96</v>
      </c>
      <c r="F7" s="153" t="s">
        <v>97</v>
      </c>
      <c r="G7" s="153" t="s">
        <v>98</v>
      </c>
      <c r="H7" s="153" t="s">
        <v>99</v>
      </c>
      <c r="I7" s="156" t="s">
        <v>100</v>
      </c>
      <c r="J7" s="156" t="s">
        <v>101</v>
      </c>
    </row>
    <row r="8" spans="2:20" s="66" customFormat="1" ht="30" customHeight="1" thickBot="1">
      <c r="B8" s="152"/>
      <c r="C8" s="152"/>
      <c r="D8" s="154"/>
      <c r="E8" s="154"/>
      <c r="F8" s="154"/>
      <c r="G8" s="154"/>
      <c r="H8" s="154"/>
      <c r="I8" s="157"/>
      <c r="J8" s="157"/>
    </row>
    <row r="9" spans="2:20" s="66" customFormat="1" ht="15.75" customHeight="1" thickBot="1">
      <c r="B9" s="85"/>
      <c r="C9" s="86"/>
      <c r="D9" s="87">
        <v>1</v>
      </c>
      <c r="E9" s="87">
        <v>2</v>
      </c>
      <c r="F9" s="87">
        <v>3</v>
      </c>
      <c r="G9" s="87">
        <v>4</v>
      </c>
      <c r="H9" s="87">
        <v>5</v>
      </c>
      <c r="I9" s="87">
        <v>6</v>
      </c>
      <c r="J9" s="88">
        <v>7</v>
      </c>
      <c r="S9" s="141"/>
      <c r="T9" s="141"/>
    </row>
    <row r="10" spans="2:20" s="66" customFormat="1" ht="24" customHeight="1">
      <c r="B10" s="89">
        <v>1</v>
      </c>
      <c r="C10" s="67" t="s">
        <v>60</v>
      </c>
      <c r="D10" s="82">
        <v>10</v>
      </c>
      <c r="E10" s="82">
        <v>96141</v>
      </c>
      <c r="F10" s="82">
        <v>44519</v>
      </c>
      <c r="G10" s="82">
        <v>51622</v>
      </c>
      <c r="H10" s="82">
        <v>16446</v>
      </c>
      <c r="I10" s="68">
        <f t="shared" ref="I10:I21" si="0">H10/G10*100</f>
        <v>31.858509937623491</v>
      </c>
      <c r="J10" s="69">
        <f t="shared" ref="J10:J21" si="1">H10/E10*100</f>
        <v>17.106125378350548</v>
      </c>
    </row>
    <row r="11" spans="2:20" s="66" customFormat="1" ht="24" customHeight="1">
      <c r="B11" s="90">
        <v>2</v>
      </c>
      <c r="C11" s="70" t="s">
        <v>61</v>
      </c>
      <c r="D11" s="83">
        <v>5</v>
      </c>
      <c r="E11" s="83">
        <v>59765</v>
      </c>
      <c r="F11" s="83">
        <v>28741</v>
      </c>
      <c r="G11" s="83">
        <v>31024</v>
      </c>
      <c r="H11" s="83">
        <v>10590.16</v>
      </c>
      <c r="I11" s="71">
        <f t="shared" si="0"/>
        <v>34.135379061371843</v>
      </c>
      <c r="J11" s="72">
        <f t="shared" si="1"/>
        <v>17.719668702417803</v>
      </c>
    </row>
    <row r="12" spans="2:20" s="66" customFormat="1" ht="24" customHeight="1">
      <c r="B12" s="90">
        <v>3</v>
      </c>
      <c r="C12" s="70" t="s">
        <v>62</v>
      </c>
      <c r="D12" s="83">
        <v>2</v>
      </c>
      <c r="E12" s="83">
        <v>5405.12</v>
      </c>
      <c r="F12" s="83">
        <v>893.43</v>
      </c>
      <c r="G12" s="83">
        <v>4511.6899999999996</v>
      </c>
      <c r="H12" s="83">
        <v>2204.25</v>
      </c>
      <c r="I12" s="71">
        <f t="shared" si="0"/>
        <v>48.85641522356368</v>
      </c>
      <c r="J12" s="72">
        <f t="shared" si="1"/>
        <v>40.780778225090287</v>
      </c>
    </row>
    <row r="13" spans="2:20" s="66" customFormat="1" ht="24" customHeight="1">
      <c r="B13" s="90">
        <v>4</v>
      </c>
      <c r="C13" s="70" t="s">
        <v>63</v>
      </c>
      <c r="D13" s="83">
        <v>13</v>
      </c>
      <c r="E13" s="83">
        <v>107043.71448540001</v>
      </c>
      <c r="F13" s="83">
        <v>6004</v>
      </c>
      <c r="G13" s="83">
        <v>101039.71448540001</v>
      </c>
      <c r="H13" s="83">
        <v>31732.284544899998</v>
      </c>
      <c r="I13" s="71">
        <f t="shared" si="0"/>
        <v>31.40575436749204</v>
      </c>
      <c r="J13" s="72">
        <f t="shared" si="1"/>
        <v>29.644229647157893</v>
      </c>
    </row>
    <row r="14" spans="2:20" s="66" customFormat="1" ht="24" customHeight="1">
      <c r="B14" s="90">
        <v>5</v>
      </c>
      <c r="C14" s="70" t="s">
        <v>64</v>
      </c>
      <c r="D14" s="83">
        <v>3</v>
      </c>
      <c r="E14" s="83">
        <v>36550</v>
      </c>
      <c r="F14" s="83">
        <v>8095</v>
      </c>
      <c r="G14" s="83">
        <v>28455</v>
      </c>
      <c r="H14" s="83">
        <v>8604.19</v>
      </c>
      <c r="I14" s="71">
        <f t="shared" si="0"/>
        <v>30.237884378843788</v>
      </c>
      <c r="J14" s="72">
        <f t="shared" si="1"/>
        <v>23.5408755129959</v>
      </c>
    </row>
    <row r="15" spans="2:20" s="66" customFormat="1" ht="24" customHeight="1">
      <c r="B15" s="90">
        <v>6</v>
      </c>
      <c r="C15" s="70" t="s">
        <v>65</v>
      </c>
      <c r="D15" s="83">
        <v>5</v>
      </c>
      <c r="E15" s="83">
        <v>21950</v>
      </c>
      <c r="F15" s="83">
        <v>9055</v>
      </c>
      <c r="G15" s="83">
        <v>12895</v>
      </c>
      <c r="H15" s="83">
        <v>8925</v>
      </c>
      <c r="I15" s="71">
        <f t="shared" si="0"/>
        <v>69.212873206669258</v>
      </c>
      <c r="J15" s="72">
        <f t="shared" si="1"/>
        <v>40.66059225512528</v>
      </c>
    </row>
    <row r="16" spans="2:20" s="66" customFormat="1" ht="24" customHeight="1">
      <c r="B16" s="90">
        <v>7</v>
      </c>
      <c r="C16" s="70" t="s">
        <v>66</v>
      </c>
      <c r="D16" s="83">
        <v>2</v>
      </c>
      <c r="E16" s="83">
        <v>18190</v>
      </c>
      <c r="F16" s="83">
        <v>7460</v>
      </c>
      <c r="G16" s="83">
        <v>10730</v>
      </c>
      <c r="H16" s="83">
        <v>2879.34</v>
      </c>
      <c r="I16" s="71">
        <f t="shared" si="0"/>
        <v>26.834482758620691</v>
      </c>
      <c r="J16" s="72">
        <f t="shared" si="1"/>
        <v>15.829246838922487</v>
      </c>
    </row>
    <row r="17" spans="2:10" s="66" customFormat="1" ht="24" customHeight="1">
      <c r="B17" s="90">
        <v>8</v>
      </c>
      <c r="C17" s="70" t="s">
        <v>67</v>
      </c>
      <c r="D17" s="83">
        <v>23</v>
      </c>
      <c r="E17" s="83">
        <v>168861</v>
      </c>
      <c r="F17" s="83">
        <v>30394</v>
      </c>
      <c r="G17" s="83">
        <v>138467</v>
      </c>
      <c r="H17" s="83">
        <v>34299.300000000003</v>
      </c>
      <c r="I17" s="71">
        <f t="shared" si="0"/>
        <v>24.770739598604724</v>
      </c>
      <c r="J17" s="72">
        <f t="shared" si="1"/>
        <v>20.312150230070888</v>
      </c>
    </row>
    <row r="18" spans="2:10" s="66" customFormat="1" ht="24" customHeight="1">
      <c r="B18" s="90">
        <v>9</v>
      </c>
      <c r="C18" s="70" t="s">
        <v>68</v>
      </c>
      <c r="D18" s="83">
        <v>53</v>
      </c>
      <c r="E18" s="83">
        <v>763919</v>
      </c>
      <c r="F18" s="83">
        <v>204581</v>
      </c>
      <c r="G18" s="83">
        <v>559338</v>
      </c>
      <c r="H18" s="83">
        <v>132449.09</v>
      </c>
      <c r="I18" s="71">
        <f t="shared" si="0"/>
        <v>23.679615903085434</v>
      </c>
      <c r="J18" s="72">
        <f t="shared" si="1"/>
        <v>17.3381065270009</v>
      </c>
    </row>
    <row r="19" spans="2:10" s="66" customFormat="1" ht="24" customHeight="1">
      <c r="B19" s="90">
        <v>10</v>
      </c>
      <c r="C19" s="70" t="s">
        <v>69</v>
      </c>
      <c r="D19" s="83">
        <v>25</v>
      </c>
      <c r="E19" s="83">
        <v>457734</v>
      </c>
      <c r="F19" s="83">
        <v>153055</v>
      </c>
      <c r="G19" s="83">
        <v>304679</v>
      </c>
      <c r="H19" s="83">
        <v>120520</v>
      </c>
      <c r="I19" s="71">
        <f t="shared" si="0"/>
        <v>39.556385573012911</v>
      </c>
      <c r="J19" s="72">
        <f t="shared" si="1"/>
        <v>26.329702403579368</v>
      </c>
    </row>
    <row r="20" spans="2:10" s="66" customFormat="1" ht="24" customHeight="1">
      <c r="B20" s="90">
        <v>11</v>
      </c>
      <c r="C20" s="70" t="s">
        <v>70</v>
      </c>
      <c r="D20" s="83">
        <v>6</v>
      </c>
      <c r="E20" s="83">
        <v>48779</v>
      </c>
      <c r="F20" s="83">
        <v>6370</v>
      </c>
      <c r="G20" s="83">
        <v>42409</v>
      </c>
      <c r="H20" s="83">
        <v>7185.4</v>
      </c>
      <c r="I20" s="71">
        <f t="shared" si="0"/>
        <v>16.943101700110823</v>
      </c>
      <c r="J20" s="72">
        <f t="shared" si="1"/>
        <v>14.730519280838065</v>
      </c>
    </row>
    <row r="21" spans="2:10" s="66" customFormat="1" ht="24" customHeight="1" thickBot="1">
      <c r="B21" s="90">
        <v>12</v>
      </c>
      <c r="C21" s="70" t="s">
        <v>71</v>
      </c>
      <c r="D21" s="83">
        <v>10</v>
      </c>
      <c r="E21" s="83">
        <v>62670</v>
      </c>
      <c r="F21" s="83">
        <v>9110</v>
      </c>
      <c r="G21" s="83">
        <v>53560</v>
      </c>
      <c r="H21" s="83">
        <v>14240.42</v>
      </c>
      <c r="I21" s="71">
        <f t="shared" si="0"/>
        <v>26.587789395070949</v>
      </c>
      <c r="J21" s="72">
        <f t="shared" si="1"/>
        <v>22.722865805010372</v>
      </c>
    </row>
    <row r="22" spans="2:10" s="66" customFormat="1" ht="24" customHeight="1" thickBot="1">
      <c r="B22" s="91"/>
      <c r="C22" s="73" t="s">
        <v>72</v>
      </c>
      <c r="D22" s="84">
        <f>SUM(D10:D21)</f>
        <v>157</v>
      </c>
      <c r="E22" s="84">
        <f>SUM(E10:E21)</f>
        <v>1847007.8344854</v>
      </c>
      <c r="F22" s="84">
        <f>SUM(F10:F21)</f>
        <v>508277.43</v>
      </c>
      <c r="G22" s="84">
        <f>SUM(G10:G21)</f>
        <v>1338730.4044854001</v>
      </c>
      <c r="H22" s="84">
        <f>SUM(H10:H21)</f>
        <v>390075.43454490002</v>
      </c>
      <c r="I22" s="74">
        <f>H22/G22*100</f>
        <v>29.137713854705698</v>
      </c>
      <c r="J22" s="75">
        <f>H22/E22*100</f>
        <v>21.119316727401973</v>
      </c>
    </row>
    <row r="23" spans="2:10" s="66" customFormat="1" ht="24" customHeight="1">
      <c r="B23" s="89">
        <v>13</v>
      </c>
      <c r="C23" s="67" t="s">
        <v>44</v>
      </c>
      <c r="D23" s="82">
        <v>15</v>
      </c>
      <c r="E23" s="82">
        <v>87072.272349999999</v>
      </c>
      <c r="F23" s="82">
        <v>25500</v>
      </c>
      <c r="G23" s="82">
        <v>61572.272349999999</v>
      </c>
      <c r="H23" s="82">
        <v>18333.830996000001</v>
      </c>
      <c r="I23" s="68">
        <f t="shared" ref="I23" si="2">H23/G23*100</f>
        <v>29.776115605712256</v>
      </c>
      <c r="J23" s="69">
        <f t="shared" ref="J23" si="3">H23/E23*100</f>
        <v>21.055877492555183</v>
      </c>
    </row>
    <row r="24" spans="2:10" s="66" customFormat="1" ht="24" customHeight="1">
      <c r="B24" s="89">
        <v>14</v>
      </c>
      <c r="C24" s="70" t="s">
        <v>73</v>
      </c>
      <c r="D24" s="83">
        <v>2</v>
      </c>
      <c r="E24" s="83">
        <v>15716.555329999999</v>
      </c>
      <c r="F24" s="83">
        <v>1015.95483</v>
      </c>
      <c r="G24" s="83">
        <v>14700.600499999999</v>
      </c>
      <c r="H24" s="83">
        <v>7923.1429500000004</v>
      </c>
      <c r="I24" s="71">
        <f t="shared" ref="I24:I36" si="4">H24/G24*100</f>
        <v>53.896729932903085</v>
      </c>
      <c r="J24" s="72">
        <f t="shared" ref="J24:J35" si="5">H24/E24*100</f>
        <v>50.412719477252018</v>
      </c>
    </row>
    <row r="25" spans="2:10" s="66" customFormat="1" ht="24" customHeight="1">
      <c r="B25" s="89">
        <v>15</v>
      </c>
      <c r="C25" s="70" t="s">
        <v>74</v>
      </c>
      <c r="D25" s="83">
        <v>1</v>
      </c>
      <c r="E25" s="83">
        <v>683</v>
      </c>
      <c r="F25" s="83">
        <v>24</v>
      </c>
      <c r="G25" s="83">
        <v>659</v>
      </c>
      <c r="H25" s="83">
        <v>424</v>
      </c>
      <c r="I25" s="71">
        <f t="shared" si="4"/>
        <v>64.339908952959021</v>
      </c>
      <c r="J25" s="72">
        <f t="shared" si="5"/>
        <v>62.079062957540266</v>
      </c>
    </row>
    <row r="26" spans="2:10" s="66" customFormat="1" ht="24" customHeight="1">
      <c r="B26" s="89">
        <v>16</v>
      </c>
      <c r="C26" s="70" t="s">
        <v>46</v>
      </c>
      <c r="D26" s="83">
        <v>1</v>
      </c>
      <c r="E26" s="83">
        <v>1530</v>
      </c>
      <c r="F26" s="83">
        <v>207</v>
      </c>
      <c r="G26" s="83">
        <v>1323</v>
      </c>
      <c r="H26" s="83">
        <v>931.87</v>
      </c>
      <c r="I26" s="71">
        <f t="shared" si="4"/>
        <v>70.436130007558589</v>
      </c>
      <c r="J26" s="72">
        <f t="shared" si="5"/>
        <v>60.906535947712413</v>
      </c>
    </row>
    <row r="27" spans="2:10" s="66" customFormat="1" ht="24" customHeight="1">
      <c r="B27" s="89">
        <v>17</v>
      </c>
      <c r="C27" s="70" t="s">
        <v>47</v>
      </c>
      <c r="D27" s="83">
        <v>17</v>
      </c>
      <c r="E27" s="83">
        <v>168601.15069120002</v>
      </c>
      <c r="F27" s="83">
        <v>15286.932709799999</v>
      </c>
      <c r="G27" s="83">
        <v>153314.21798140003</v>
      </c>
      <c r="H27" s="83">
        <v>100850.00107295979</v>
      </c>
      <c r="I27" s="71">
        <f t="shared" si="4"/>
        <v>65.779940308729124</v>
      </c>
      <c r="J27" s="72">
        <f t="shared" si="5"/>
        <v>59.815725254254481</v>
      </c>
    </row>
    <row r="28" spans="2:10" s="66" customFormat="1" ht="24" customHeight="1">
      <c r="B28" s="89">
        <v>18</v>
      </c>
      <c r="C28" s="70" t="s">
        <v>75</v>
      </c>
      <c r="D28" s="83">
        <v>2</v>
      </c>
      <c r="E28" s="83">
        <v>19353.63</v>
      </c>
      <c r="F28" s="83">
        <v>1181.57</v>
      </c>
      <c r="G28" s="83">
        <v>18172.060000000001</v>
      </c>
      <c r="H28" s="83">
        <v>5515.77</v>
      </c>
      <c r="I28" s="71">
        <f t="shared" si="4"/>
        <v>30.35302546876909</v>
      </c>
      <c r="J28" s="72">
        <f t="shared" si="5"/>
        <v>28.499924820305029</v>
      </c>
    </row>
    <row r="29" spans="2:10" s="66" customFormat="1" ht="24" customHeight="1">
      <c r="B29" s="89">
        <v>19</v>
      </c>
      <c r="C29" s="70" t="s">
        <v>48</v>
      </c>
      <c r="D29" s="83">
        <v>9</v>
      </c>
      <c r="E29" s="83">
        <v>56500.047285299996</v>
      </c>
      <c r="F29" s="83">
        <v>0</v>
      </c>
      <c r="G29" s="83">
        <v>56500.047285299996</v>
      </c>
      <c r="H29" s="83">
        <v>30940.433780969801</v>
      </c>
      <c r="I29" s="71">
        <f t="shared" si="4"/>
        <v>54.761783870258427</v>
      </c>
      <c r="J29" s="72">
        <f t="shared" si="5"/>
        <v>54.761783870258427</v>
      </c>
    </row>
    <row r="30" spans="2:10" s="66" customFormat="1" ht="24" customHeight="1">
      <c r="B30" s="89">
        <v>20</v>
      </c>
      <c r="C30" s="70" t="s">
        <v>76</v>
      </c>
      <c r="D30" s="83">
        <v>8</v>
      </c>
      <c r="E30" s="83">
        <v>46595.058807802998</v>
      </c>
      <c r="F30" s="83">
        <v>1631.2532662000001</v>
      </c>
      <c r="G30" s="83">
        <v>44963.805541602997</v>
      </c>
      <c r="H30" s="83">
        <v>4902.1686899000015</v>
      </c>
      <c r="I30" s="71">
        <f t="shared" si="4"/>
        <v>10.90247729446353</v>
      </c>
      <c r="J30" s="72">
        <f t="shared" si="5"/>
        <v>10.520790863513332</v>
      </c>
    </row>
    <row r="31" spans="2:10" s="66" customFormat="1" ht="24" customHeight="1">
      <c r="B31" s="89">
        <v>21</v>
      </c>
      <c r="C31" s="76" t="s">
        <v>77</v>
      </c>
      <c r="D31" s="83">
        <v>1</v>
      </c>
      <c r="E31" s="83">
        <v>2920</v>
      </c>
      <c r="F31" s="83">
        <v>64</v>
      </c>
      <c r="G31" s="83">
        <v>2856</v>
      </c>
      <c r="H31" s="83">
        <v>2155</v>
      </c>
      <c r="I31" s="71">
        <f t="shared" si="4"/>
        <v>75.455182072829132</v>
      </c>
      <c r="J31" s="72">
        <f t="shared" si="5"/>
        <v>73.801369863013704</v>
      </c>
    </row>
    <row r="32" spans="2:10" s="66" customFormat="1" ht="24" customHeight="1">
      <c r="B32" s="89">
        <v>22</v>
      </c>
      <c r="C32" s="70" t="s">
        <v>49</v>
      </c>
      <c r="D32" s="83">
        <v>1</v>
      </c>
      <c r="E32" s="83">
        <v>545</v>
      </c>
      <c r="F32" s="83">
        <v>201</v>
      </c>
      <c r="G32" s="83">
        <v>344</v>
      </c>
      <c r="H32" s="83">
        <v>142.09</v>
      </c>
      <c r="I32" s="71">
        <f t="shared" si="4"/>
        <v>41.305232558139537</v>
      </c>
      <c r="J32" s="72">
        <f t="shared" si="5"/>
        <v>26.071559633027526</v>
      </c>
    </row>
    <row r="33" spans="2:10" s="66" customFormat="1" ht="24" customHeight="1">
      <c r="B33" s="89">
        <v>23</v>
      </c>
      <c r="C33" s="70" t="s">
        <v>78</v>
      </c>
      <c r="D33" s="83">
        <v>4</v>
      </c>
      <c r="E33" s="83">
        <v>23456</v>
      </c>
      <c r="F33" s="83">
        <v>4983</v>
      </c>
      <c r="G33" s="83">
        <v>18473</v>
      </c>
      <c r="H33" s="83">
        <v>8676</v>
      </c>
      <c r="I33" s="71">
        <f t="shared" si="4"/>
        <v>46.965842039733666</v>
      </c>
      <c r="J33" s="72">
        <f t="shared" si="5"/>
        <v>36.98840381991814</v>
      </c>
    </row>
    <row r="34" spans="2:10" s="66" customFormat="1" ht="24" customHeight="1">
      <c r="B34" s="89">
        <v>24</v>
      </c>
      <c r="C34" s="70" t="s">
        <v>118</v>
      </c>
      <c r="D34" s="83">
        <v>1</v>
      </c>
      <c r="E34" s="83">
        <v>21835.066319099999</v>
      </c>
      <c r="F34" s="83">
        <v>0</v>
      </c>
      <c r="G34" s="83">
        <v>21835.066319099999</v>
      </c>
      <c r="H34" s="83">
        <v>5.8499267000000001</v>
      </c>
      <c r="I34" s="71">
        <f t="shared" si="4"/>
        <v>2.6791430877784132E-2</v>
      </c>
      <c r="J34" s="72">
        <f t="shared" si="5"/>
        <v>2.6791430877784132E-2</v>
      </c>
    </row>
    <row r="35" spans="2:10" s="66" customFormat="1" ht="24" customHeight="1">
      <c r="B35" s="89">
        <v>25</v>
      </c>
      <c r="C35" s="70" t="s">
        <v>119</v>
      </c>
      <c r="D35" s="83">
        <v>1</v>
      </c>
      <c r="E35" s="83">
        <v>4611.6400000000003</v>
      </c>
      <c r="F35" s="83">
        <v>2031.34</v>
      </c>
      <c r="G35" s="83">
        <v>2580.3000000000002</v>
      </c>
      <c r="H35" s="83">
        <v>674.62</v>
      </c>
      <c r="I35" s="71">
        <f t="shared" si="4"/>
        <v>26.145021896678678</v>
      </c>
      <c r="J35" s="72">
        <f t="shared" si="5"/>
        <v>14.628635366160411</v>
      </c>
    </row>
    <row r="36" spans="2:10" s="66" customFormat="1" ht="24" customHeight="1" thickBot="1">
      <c r="B36" s="89">
        <v>26</v>
      </c>
      <c r="C36" s="77" t="s">
        <v>50</v>
      </c>
      <c r="D36" s="83">
        <v>6</v>
      </c>
      <c r="E36" s="83">
        <v>18985.14</v>
      </c>
      <c r="F36" s="83">
        <v>13752</v>
      </c>
      <c r="G36" s="83">
        <v>5233.1399999999994</v>
      </c>
      <c r="H36" s="83">
        <v>5100</v>
      </c>
      <c r="I36" s="71">
        <f t="shared" si="4"/>
        <v>97.45582957841755</v>
      </c>
      <c r="J36" s="72">
        <f t="shared" ref="J36:J46" si="6">H36/E36*100</f>
        <v>26.86311504682083</v>
      </c>
    </row>
    <row r="37" spans="2:10" s="66" customFormat="1" ht="24" customHeight="1" thickBot="1">
      <c r="B37" s="91"/>
      <c r="C37" s="73" t="s">
        <v>79</v>
      </c>
      <c r="D37" s="84">
        <f>SUM(D23:D36)</f>
        <v>69</v>
      </c>
      <c r="E37" s="84">
        <f>SUM(E23:E36)</f>
        <v>468404.56078340299</v>
      </c>
      <c r="F37" s="84">
        <f>SUM(F23:F36)</f>
        <v>65878.050805999985</v>
      </c>
      <c r="G37" s="84">
        <f>SUM(G23:G36)</f>
        <v>402526.50997740298</v>
      </c>
      <c r="H37" s="84">
        <f>SUM(H23:H36)</f>
        <v>186574.77741652954</v>
      </c>
      <c r="I37" s="74">
        <f>H37/G37*100</f>
        <v>46.350929141785834</v>
      </c>
      <c r="J37" s="75">
        <f t="shared" si="6"/>
        <v>39.831972836576284</v>
      </c>
    </row>
    <row r="38" spans="2:10" s="66" customFormat="1" ht="24" customHeight="1">
      <c r="B38" s="92">
        <v>27</v>
      </c>
      <c r="C38" s="78" t="s">
        <v>80</v>
      </c>
      <c r="D38" s="83">
        <v>1</v>
      </c>
      <c r="E38" s="83">
        <v>129</v>
      </c>
      <c r="F38" s="83"/>
      <c r="G38" s="83">
        <v>129</v>
      </c>
      <c r="H38" s="83">
        <v>973</v>
      </c>
      <c r="I38" s="71">
        <f t="shared" ref="I38:I39" si="7">H38/G38*100</f>
        <v>754.26356589147292</v>
      </c>
      <c r="J38" s="72">
        <f t="shared" si="6"/>
        <v>754.26356589147292</v>
      </c>
    </row>
    <row r="39" spans="2:10" s="66" customFormat="1" ht="24" customHeight="1" thickBot="1">
      <c r="B39" s="93">
        <v>28</v>
      </c>
      <c r="C39" s="79" t="s">
        <v>45</v>
      </c>
      <c r="D39" s="83">
        <v>14</v>
      </c>
      <c r="E39" s="83">
        <v>83564</v>
      </c>
      <c r="F39" s="83">
        <v>9557</v>
      </c>
      <c r="G39" s="83">
        <v>74007</v>
      </c>
      <c r="H39" s="83">
        <v>44455</v>
      </c>
      <c r="I39" s="71">
        <f t="shared" si="7"/>
        <v>60.068642155471771</v>
      </c>
      <c r="J39" s="72">
        <f t="shared" si="6"/>
        <v>53.198745871427889</v>
      </c>
    </row>
    <row r="40" spans="2:10" s="66" customFormat="1" ht="24" customHeight="1" thickBot="1">
      <c r="B40" s="91"/>
      <c r="C40" s="73" t="s">
        <v>102</v>
      </c>
      <c r="D40" s="84">
        <f>SUM(D38:D39)</f>
        <v>15</v>
      </c>
      <c r="E40" s="84">
        <f t="shared" ref="E40:H40" si="8">SUM(E38:E39)</f>
        <v>83693</v>
      </c>
      <c r="F40" s="84">
        <f t="shared" si="8"/>
        <v>9557</v>
      </c>
      <c r="G40" s="84">
        <f t="shared" si="8"/>
        <v>74136</v>
      </c>
      <c r="H40" s="84">
        <f t="shared" si="8"/>
        <v>45428</v>
      </c>
      <c r="I40" s="74">
        <f>H40/G40*100</f>
        <v>61.276572785151615</v>
      </c>
      <c r="J40" s="75">
        <f t="shared" si="6"/>
        <v>54.279330409950653</v>
      </c>
    </row>
    <row r="41" spans="2:10" s="66" customFormat="1" ht="24" customHeight="1" thickBot="1">
      <c r="B41" s="91"/>
      <c r="C41" s="73" t="s">
        <v>81</v>
      </c>
      <c r="D41" s="84">
        <f>D37+D40</f>
        <v>84</v>
      </c>
      <c r="E41" s="84">
        <f>E37+E40</f>
        <v>552097.56078340299</v>
      </c>
      <c r="F41" s="84">
        <f>F37+F40</f>
        <v>75435.050805999985</v>
      </c>
      <c r="G41" s="84">
        <f>G37+G40</f>
        <v>476662.50997740298</v>
      </c>
      <c r="H41" s="84">
        <f>H37+H40</f>
        <v>232002.77741652954</v>
      </c>
      <c r="I41" s="74">
        <f>H41/G41*100</f>
        <v>48.672335784815139</v>
      </c>
      <c r="J41" s="75">
        <f t="shared" si="6"/>
        <v>42.022061660139819</v>
      </c>
    </row>
    <row r="42" spans="2:10" s="66" customFormat="1" ht="24" customHeight="1" thickBot="1">
      <c r="B42" s="93">
        <v>29</v>
      </c>
      <c r="C42" s="80" t="s">
        <v>82</v>
      </c>
      <c r="D42" s="83">
        <v>32</v>
      </c>
      <c r="E42" s="83">
        <v>174168</v>
      </c>
      <c r="F42" s="83">
        <v>7195</v>
      </c>
      <c r="G42" s="83">
        <v>166973</v>
      </c>
      <c r="H42" s="83">
        <v>46741</v>
      </c>
      <c r="I42" s="71">
        <f t="shared" ref="I42" si="9">H42/G42*100</f>
        <v>27.993148592886275</v>
      </c>
      <c r="J42" s="72">
        <f t="shared" si="6"/>
        <v>26.836732350374355</v>
      </c>
    </row>
    <row r="43" spans="2:10" s="66" customFormat="1" ht="24" customHeight="1" thickBot="1">
      <c r="B43" s="91"/>
      <c r="C43" s="73" t="s">
        <v>17</v>
      </c>
      <c r="D43" s="84">
        <f>SUM(D42)</f>
        <v>32</v>
      </c>
      <c r="E43" s="84">
        <f t="shared" ref="E43:H43" si="10">SUM(E42)</f>
        <v>174168</v>
      </c>
      <c r="F43" s="84">
        <f t="shared" si="10"/>
        <v>7195</v>
      </c>
      <c r="G43" s="84">
        <f t="shared" si="10"/>
        <v>166973</v>
      </c>
      <c r="H43" s="84">
        <f t="shared" si="10"/>
        <v>46741</v>
      </c>
      <c r="I43" s="74">
        <f>H43/G43*100</f>
        <v>27.993148592886275</v>
      </c>
      <c r="J43" s="75">
        <f t="shared" si="6"/>
        <v>26.836732350374355</v>
      </c>
    </row>
    <row r="44" spans="2:10" s="66" customFormat="1" ht="24" customHeight="1" thickBot="1">
      <c r="B44" s="91"/>
      <c r="C44" s="73" t="s">
        <v>28</v>
      </c>
      <c r="D44" s="84">
        <f>D22+D41+D43</f>
        <v>273</v>
      </c>
      <c r="E44" s="84">
        <f>E22+E41+E43</f>
        <v>2573273.395268803</v>
      </c>
      <c r="F44" s="84">
        <f>F22+F41+F43</f>
        <v>590907.48080599995</v>
      </c>
      <c r="G44" s="84">
        <f>G22+G41+G43</f>
        <v>1982365.9144628029</v>
      </c>
      <c r="H44" s="84">
        <f>H22+H41+H43</f>
        <v>668819.21196142957</v>
      </c>
      <c r="I44" s="74">
        <f>H44/G44*100</f>
        <v>33.738433811936858</v>
      </c>
      <c r="J44" s="75">
        <f t="shared" si="6"/>
        <v>25.990989266477261</v>
      </c>
    </row>
    <row r="45" spans="2:10" s="66" customFormat="1" ht="24" customHeight="1" thickBot="1">
      <c r="B45" s="93">
        <v>30</v>
      </c>
      <c r="C45" s="78" t="s">
        <v>83</v>
      </c>
      <c r="D45" s="83">
        <v>41</v>
      </c>
      <c r="E45" s="83">
        <v>155216</v>
      </c>
      <c r="F45" s="83">
        <v>775</v>
      </c>
      <c r="G45" s="83">
        <v>154441</v>
      </c>
      <c r="H45" s="83">
        <v>36537</v>
      </c>
      <c r="I45" s="71">
        <f>H45/G45*100</f>
        <v>23.657577974760589</v>
      </c>
      <c r="J45" s="72">
        <f t="shared" si="6"/>
        <v>23.53945469539223</v>
      </c>
    </row>
    <row r="46" spans="2:10" s="66" customFormat="1" ht="24" customHeight="1" thickBot="1">
      <c r="B46" s="91"/>
      <c r="C46" s="73" t="s">
        <v>84</v>
      </c>
      <c r="D46" s="84">
        <f>SUM(D45:D45)</f>
        <v>41</v>
      </c>
      <c r="E46" s="84">
        <f>SUM(E45:E45)</f>
        <v>155216</v>
      </c>
      <c r="F46" s="84">
        <f>SUM(F45:F45)</f>
        <v>775</v>
      </c>
      <c r="G46" s="84">
        <f>SUM(G45:G45)</f>
        <v>154441</v>
      </c>
      <c r="H46" s="84">
        <f>SUM(H45:H45)</f>
        <v>36537</v>
      </c>
      <c r="I46" s="74">
        <f t="shared" ref="I46:I51" si="11">H46/G46*100</f>
        <v>23.657577974760589</v>
      </c>
      <c r="J46" s="75">
        <f t="shared" si="6"/>
        <v>23.53945469539223</v>
      </c>
    </row>
    <row r="47" spans="2:10" s="66" customFormat="1" ht="24" customHeight="1">
      <c r="B47" s="92">
        <v>31</v>
      </c>
      <c r="C47" s="78" t="s">
        <v>86</v>
      </c>
      <c r="D47" s="83">
        <v>4</v>
      </c>
      <c r="E47" s="83">
        <v>0</v>
      </c>
      <c r="F47" s="83">
        <v>0</v>
      </c>
      <c r="G47" s="83">
        <v>0</v>
      </c>
      <c r="H47" s="83">
        <v>5601.02</v>
      </c>
      <c r="I47" s="71">
        <v>0</v>
      </c>
      <c r="J47" s="72">
        <v>0</v>
      </c>
    </row>
    <row r="48" spans="2:10" s="66" customFormat="1" ht="24" customHeight="1" thickBot="1">
      <c r="B48" s="93">
        <v>32</v>
      </c>
      <c r="C48" s="80" t="s">
        <v>121</v>
      </c>
      <c r="D48" s="96">
        <v>1</v>
      </c>
      <c r="E48" s="96">
        <v>1580</v>
      </c>
      <c r="F48" s="96">
        <v>487</v>
      </c>
      <c r="G48" s="96">
        <v>1093</v>
      </c>
      <c r="H48" s="96">
        <v>313.45999999999998</v>
      </c>
      <c r="I48" s="71">
        <f t="shared" ref="I48" si="12">H48/G48*100</f>
        <v>28.678865507776756</v>
      </c>
      <c r="J48" s="72">
        <f t="shared" ref="J48" si="13">H48/E48*100</f>
        <v>19.839240506329112</v>
      </c>
    </row>
    <row r="49" spans="2:10" s="66" customFormat="1" ht="24" customHeight="1" thickBot="1">
      <c r="B49" s="91"/>
      <c r="C49" s="73" t="s">
        <v>85</v>
      </c>
      <c r="D49" s="84">
        <f>SUM(D47:D48)</f>
        <v>5</v>
      </c>
      <c r="E49" s="84">
        <f t="shared" ref="E49:H49" si="14">SUM(E47:E48)</f>
        <v>1580</v>
      </c>
      <c r="F49" s="84">
        <f t="shared" si="14"/>
        <v>487</v>
      </c>
      <c r="G49" s="84">
        <f t="shared" si="14"/>
        <v>1093</v>
      </c>
      <c r="H49" s="84">
        <f t="shared" si="14"/>
        <v>5914.4800000000005</v>
      </c>
      <c r="I49" s="74">
        <f t="shared" ref="I49" si="15">H49/G49*100</f>
        <v>541.12351326623968</v>
      </c>
      <c r="J49" s="75">
        <f t="shared" ref="J49" si="16">H49/E49*100</f>
        <v>374.33417721518987</v>
      </c>
    </row>
    <row r="50" spans="2:10" s="66" customFormat="1" ht="55.2" customHeight="1" thickBot="1">
      <c r="B50" s="94"/>
      <c r="C50" s="81" t="s">
        <v>103</v>
      </c>
      <c r="D50" s="84"/>
      <c r="E50" s="84"/>
      <c r="F50" s="84"/>
      <c r="G50" s="84"/>
      <c r="H50" s="84"/>
      <c r="I50" s="74"/>
      <c r="J50" s="75"/>
    </row>
    <row r="51" spans="2:10" s="66" customFormat="1" ht="24" customHeight="1" thickBot="1">
      <c r="B51" s="91"/>
      <c r="C51" s="73" t="s">
        <v>104</v>
      </c>
      <c r="D51" s="84">
        <f>D44+D46+D49</f>
        <v>319</v>
      </c>
      <c r="E51" s="84">
        <f>E44+E46+E49</f>
        <v>2730069.395268803</v>
      </c>
      <c r="F51" s="84">
        <f>F44+F46+F49</f>
        <v>592169.48080599995</v>
      </c>
      <c r="G51" s="84">
        <f>G44+G46+G49</f>
        <v>2137899.9144628029</v>
      </c>
      <c r="H51" s="84">
        <f>H44+H46+H49</f>
        <v>711270.69196142955</v>
      </c>
      <c r="I51" s="74">
        <f t="shared" si="11"/>
        <v>33.269597287960636</v>
      </c>
      <c r="J51" s="75">
        <f>H51/E51*100</f>
        <v>26.053209240543783</v>
      </c>
    </row>
    <row r="52" spans="2:10">
      <c r="I52" s="158" t="s">
        <v>105</v>
      </c>
      <c r="J52" s="158"/>
    </row>
  </sheetData>
  <mergeCells count="15">
    <mergeCell ref="I3:J3"/>
    <mergeCell ref="H7:H8"/>
    <mergeCell ref="I7:I8"/>
    <mergeCell ref="J7:J8"/>
    <mergeCell ref="I52:J52"/>
    <mergeCell ref="S9:T9"/>
    <mergeCell ref="B4:J4"/>
    <mergeCell ref="B5:J5"/>
    <mergeCell ref="B6:J6"/>
    <mergeCell ref="B7:B8"/>
    <mergeCell ref="C7:C8"/>
    <mergeCell ref="D7:D8"/>
    <mergeCell ref="E7:E8"/>
    <mergeCell ref="F7:F8"/>
    <mergeCell ref="G7:G8"/>
  </mergeCells>
  <pageMargins left="0.25" right="0.75" top="1.08" bottom="0.2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BASIC STAT.DATA</vt:lpstr>
      <vt:lpstr>RECOVERY SHG</vt:lpstr>
      <vt:lpstr>JLGs</vt:lpstr>
      <vt:lpstr>Debt Swap</vt:lpstr>
      <vt:lpstr>SEP 21</vt:lpstr>
      <vt:lpstr>'BASIC STAT.DATA'!Print_Area</vt:lpstr>
      <vt:lpstr>'Debt Swap'!Print_Area</vt:lpstr>
      <vt:lpstr>'SEP 21'!Print_Area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2021-11-09T07:31:48Z</cp:lastPrinted>
  <dcterms:created xsi:type="dcterms:W3CDTF">2011-10-07T06:46:22Z</dcterms:created>
  <dcterms:modified xsi:type="dcterms:W3CDTF">2022-05-09T12:12:24Z</dcterms:modified>
</cp:coreProperties>
</file>