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definedNames>
    <definedName name="_xlnm.Print_Area" localSheetId="0">'SEP 21'!$A$1:$J$47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H32" i="2"/>
  <c r="I32" i="2"/>
  <c r="F21" i="2" l="1"/>
  <c r="D43" i="2" l="1"/>
  <c r="E43" i="2"/>
  <c r="F43" i="2"/>
  <c r="G43" i="2"/>
  <c r="C43" i="2"/>
  <c r="I43" i="2" l="1"/>
  <c r="H43" i="2"/>
  <c r="D40" i="2"/>
  <c r="E40" i="2"/>
  <c r="G40" i="2"/>
  <c r="C40" i="2"/>
  <c r="F40" i="2" l="1"/>
  <c r="H40" i="2" s="1"/>
  <c r="H19" i="2"/>
  <c r="G37" i="2" l="1"/>
  <c r="E37" i="2"/>
  <c r="D37" i="2"/>
  <c r="C37" i="2"/>
  <c r="G31" i="2"/>
  <c r="E31" i="2"/>
  <c r="D31" i="2"/>
  <c r="C31" i="2"/>
  <c r="G21" i="2"/>
  <c r="E21" i="2"/>
  <c r="D21" i="2"/>
  <c r="C21" i="2"/>
  <c r="I39" i="2"/>
  <c r="I36" i="2"/>
  <c r="I33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H36" i="2"/>
  <c r="H33" i="2"/>
  <c r="H30" i="2"/>
  <c r="H29" i="2"/>
  <c r="H28" i="2"/>
  <c r="H27" i="2"/>
  <c r="H26" i="2"/>
  <c r="H25" i="2"/>
  <c r="H24" i="2"/>
  <c r="H23" i="2"/>
  <c r="H22" i="2"/>
  <c r="H20" i="2"/>
  <c r="H18" i="2"/>
  <c r="H17" i="2"/>
  <c r="H16" i="2"/>
  <c r="H15" i="2"/>
  <c r="H14" i="2"/>
  <c r="H13" i="2"/>
  <c r="H12" i="2"/>
  <c r="H11" i="2"/>
  <c r="H10" i="2"/>
  <c r="H9" i="2"/>
  <c r="E35" i="2" l="1"/>
  <c r="G35" i="2"/>
  <c r="D35" i="2"/>
  <c r="D38" i="2" s="1"/>
  <c r="C35" i="2"/>
  <c r="I40" i="2"/>
  <c r="H34" i="2"/>
  <c r="H39" i="2"/>
  <c r="I37" i="2"/>
  <c r="H21" i="2"/>
  <c r="F37" i="2"/>
  <c r="H37" i="2" s="1"/>
  <c r="I34" i="2"/>
  <c r="I31" i="2"/>
  <c r="F31" i="2"/>
  <c r="H31" i="2" s="1"/>
  <c r="I21" i="2"/>
  <c r="G38" i="2" l="1"/>
  <c r="G45" i="2" s="1"/>
  <c r="E38" i="2"/>
  <c r="E45" i="2" s="1"/>
  <c r="C38" i="2"/>
  <c r="C45" i="2" s="1"/>
  <c r="I35" i="2"/>
  <c r="F35" i="2"/>
  <c r="F38" i="2" s="1"/>
  <c r="D45" i="2"/>
  <c r="I45" i="2" l="1"/>
  <c r="I38" i="2"/>
  <c r="H35" i="2"/>
  <c r="F45" i="2" l="1"/>
  <c r="H45" i="2" s="1"/>
  <c r="H38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<sst xmlns="http://schemas.openxmlformats.org/spreadsheetml/2006/main" count="51" uniqueCount="51">
  <si>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</si>
  <si>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</si>
  <si>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</si>
  <si>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</si>
  <si>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</si>
  <si>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</si>
  <si>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</si>
  <si>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</si>
  <si>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</si>
  <si>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</si>
  <si>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</si>
  <si>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</si>
  <si>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</si>
  <si>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</si>
  <si>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</si>
  <si>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</si>
  <si>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</si>
  <si>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</si>
  <si>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</si>
  <si>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</si>
  <si>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</si>
  <si>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</si>
  <si>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</si>
  <si>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</si>
  <si>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</si>
  <si>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</si>
  <si>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</si>
  <si>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</si>
  <si>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</si>
  <si>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</si>
  <si>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</si>
  <si>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</si>
  <si>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</si>
  <si>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</si>
  <si>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</si>
  <si>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</si>
  <si>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</si>
  <si>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</si>
  <si>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</si>
  <si>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</si>
  <si>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</si>
  <si>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</si>
  <si>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</si>
  <si>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</si>
  <si>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</si>
  <si>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</si>
  <si>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</si>
  <si>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</si>
  <si>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CD RATIO OF BANKS AS ON 31.03.2022 (Net of NRE Deposit)</t>
  </si>
  <si>
    <t>AU Small Finanace Bank</t>
  </si>
  <si>
    <t>Annexure -11.2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</si>
</sst>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top"/>
    </xf>
    <xf numFmtId="2" fontId="5" fillId="2" borderId="13" xfId="0" applyNumberFormat="1" applyFont="1" applyFill="1" applyBorder="1" applyAlignment="1">
      <alignment horizontal="right"/>
    </xf>
    <xf numFmtId="2" fontId="5" fillId="2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7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view="pageBreakPreview" zoomScale="60" zoomScaleNormal="100" workbookViewId="0">
      <selection activeCell="X8" sqref="X8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  <col min="11" max="11" width="8.33203125" customWidth="1"/>
    <col min="12" max="13" width="8.88671875" hidden="1" customWidth="1"/>
  </cols>
  <sheetData>
    <row r="2" spans="1:9" ht="15" thickBot="1" x14ac:dyDescent="0.35">
      <c r="H2" s="44" t="s">
        <v>50</v>
      </c>
      <c r="I2" s="44"/>
    </row>
    <row r="3" spans="1:9" ht="22.8" thickBot="1" x14ac:dyDescent="0.4">
      <c r="A3" s="45" t="s">
        <v>44</v>
      </c>
      <c r="B3" s="46"/>
      <c r="C3" s="46"/>
      <c r="D3" s="46"/>
      <c r="E3" s="46"/>
      <c r="F3" s="46"/>
      <c r="G3" s="46"/>
      <c r="H3" s="46"/>
      <c r="I3" s="47"/>
    </row>
    <row r="4" spans="1:9" s="9" customFormat="1" ht="14.25" customHeight="1" thickBot="1" x14ac:dyDescent="0.35">
      <c r="A4" s="51" t="s">
        <v>48</v>
      </c>
      <c r="B4" s="52"/>
      <c r="C4" s="52"/>
      <c r="D4" s="52"/>
      <c r="E4" s="52"/>
      <c r="F4" s="52"/>
      <c r="G4" s="52"/>
      <c r="H4" s="52"/>
      <c r="I4" s="53"/>
    </row>
    <row r="5" spans="1:9" s="9" customFormat="1" ht="13.65" customHeight="1" thickBot="1" x14ac:dyDescent="0.35">
      <c r="A5" s="48" t="s">
        <v>0</v>
      </c>
      <c r="B5" s="49"/>
      <c r="C5" s="49"/>
      <c r="D5" s="49"/>
      <c r="E5" s="49"/>
      <c r="F5" s="49"/>
      <c r="G5" s="49"/>
      <c r="H5" s="49"/>
      <c r="I5" s="50"/>
    </row>
    <row r="6" spans="1:9" s="9" customFormat="1" ht="39" customHeight="1" x14ac:dyDescent="0.3">
      <c r="A6" s="54" t="s">
        <v>4</v>
      </c>
      <c r="B6" s="54" t="s">
        <v>1</v>
      </c>
      <c r="C6" s="56" t="s">
        <v>35</v>
      </c>
      <c r="D6" s="56" t="s">
        <v>36</v>
      </c>
      <c r="E6" s="62" t="s">
        <v>37</v>
      </c>
      <c r="F6" s="56" t="s">
        <v>38</v>
      </c>
      <c r="G6" s="56" t="s">
        <v>39</v>
      </c>
      <c r="H6" s="58" t="s">
        <v>40</v>
      </c>
      <c r="I6" s="60" t="s">
        <v>41</v>
      </c>
    </row>
    <row r="7" spans="1:9" s="9" customFormat="1" ht="30" customHeight="1" thickBot="1" x14ac:dyDescent="0.35">
      <c r="A7" s="55"/>
      <c r="B7" s="55"/>
      <c r="C7" s="57"/>
      <c r="D7" s="57"/>
      <c r="E7" s="63"/>
      <c r="F7" s="57"/>
      <c r="G7" s="57"/>
      <c r="H7" s="59"/>
      <c r="I7" s="61"/>
    </row>
    <row r="8" spans="1:9" s="9" customFormat="1" ht="15.75" customHeight="1" thickBot="1" x14ac:dyDescent="0.35">
      <c r="A8" s="7"/>
      <c r="B8" s="8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0">
        <v>6</v>
      </c>
      <c r="I8" s="12">
        <v>7</v>
      </c>
    </row>
    <row r="9" spans="1:9" s="9" customFormat="1" ht="18.899999999999999" customHeight="1" x14ac:dyDescent="0.3">
      <c r="A9" s="2">
        <v>1</v>
      </c>
      <c r="B9" s="13" t="s">
        <v>5</v>
      </c>
      <c r="C9" s="26">
        <v>4</v>
      </c>
      <c r="D9" s="26">
        <v>51283</v>
      </c>
      <c r="E9" s="26">
        <v>22469</v>
      </c>
      <c r="F9" s="26">
        <v>28814</v>
      </c>
      <c r="G9" s="26">
        <v>4532</v>
      </c>
      <c r="H9" s="22">
        <f>G9/F9*100</f>
        <v>15.728465329353785</v>
      </c>
      <c r="I9" s="23">
        <f>G9/D9*100</f>
        <v>8.8372365111245443</v>
      </c>
    </row>
    <row r="10" spans="1:9" s="9" customFormat="1" ht="18.899999999999999" customHeight="1" x14ac:dyDescent="0.3">
      <c r="A10" s="2">
        <v>2</v>
      </c>
      <c r="B10" s="13" t="s">
        <v>6</v>
      </c>
      <c r="C10" s="26">
        <v>4</v>
      </c>
      <c r="D10" s="26">
        <v>36078</v>
      </c>
      <c r="E10" s="26">
        <v>9839</v>
      </c>
      <c r="F10" s="26">
        <v>26239</v>
      </c>
      <c r="G10" s="26">
        <v>8418</v>
      </c>
      <c r="H10" s="22">
        <f t="shared" ref="H10:H45" si="0">G10/F10*100</f>
        <v>32.082015320705821</v>
      </c>
      <c r="I10" s="23">
        <f t="shared" ref="I10:I45" si="1">G10/D10*100</f>
        <v>23.332778978879094</v>
      </c>
    </row>
    <row r="11" spans="1:9" s="9" customFormat="1" ht="18.899999999999999" customHeight="1" x14ac:dyDescent="0.3">
      <c r="A11" s="2">
        <v>3</v>
      </c>
      <c r="B11" s="13" t="s">
        <v>7</v>
      </c>
      <c r="C11" s="26">
        <v>1</v>
      </c>
      <c r="D11" s="26">
        <v>3343</v>
      </c>
      <c r="E11" s="26">
        <v>62</v>
      </c>
      <c r="F11" s="26">
        <v>3281</v>
      </c>
      <c r="G11" s="26">
        <v>1490</v>
      </c>
      <c r="H11" s="22">
        <f t="shared" si="0"/>
        <v>45.412983846388293</v>
      </c>
      <c r="I11" s="23">
        <f t="shared" si="1"/>
        <v>44.570744839964107</v>
      </c>
    </row>
    <row r="12" spans="1:9" s="9" customFormat="1" ht="18.899999999999999" customHeight="1" x14ac:dyDescent="0.3">
      <c r="A12" s="2">
        <v>4</v>
      </c>
      <c r="B12" s="13" t="s">
        <v>8</v>
      </c>
      <c r="C12" s="26">
        <v>11</v>
      </c>
      <c r="D12" s="26">
        <v>47800</v>
      </c>
      <c r="E12" s="26">
        <v>4626</v>
      </c>
      <c r="F12" s="26">
        <v>43174</v>
      </c>
      <c r="G12" s="26">
        <v>9993</v>
      </c>
      <c r="H12" s="22">
        <f t="shared" si="0"/>
        <v>23.14587483207486</v>
      </c>
      <c r="I12" s="23">
        <f t="shared" si="1"/>
        <v>20.905857740585773</v>
      </c>
    </row>
    <row r="13" spans="1:9" s="9" customFormat="1" ht="18.899999999999999" customHeight="1" x14ac:dyDescent="0.3">
      <c r="A13" s="2">
        <v>5</v>
      </c>
      <c r="B13" s="13" t="s">
        <v>9</v>
      </c>
      <c r="C13" s="26">
        <v>4</v>
      </c>
      <c r="D13" s="26">
        <v>40860</v>
      </c>
      <c r="E13" s="26">
        <v>7598</v>
      </c>
      <c r="F13" s="26">
        <v>33262</v>
      </c>
      <c r="G13" s="26">
        <v>4237</v>
      </c>
      <c r="H13" s="22">
        <f t="shared" si="0"/>
        <v>12.738259876134927</v>
      </c>
      <c r="I13" s="23">
        <f t="shared" si="1"/>
        <v>10.369554576603035</v>
      </c>
    </row>
    <row r="14" spans="1:9" s="9" customFormat="1" ht="18.899999999999999" customHeight="1" x14ac:dyDescent="0.3">
      <c r="A14" s="2">
        <v>6</v>
      </c>
      <c r="B14" s="13" t="s">
        <v>10</v>
      </c>
      <c r="C14" s="26">
        <v>8</v>
      </c>
      <c r="D14" s="26">
        <v>46497</v>
      </c>
      <c r="E14" s="26">
        <v>1207</v>
      </c>
      <c r="F14" s="26">
        <v>45290</v>
      </c>
      <c r="G14" s="26">
        <v>7098</v>
      </c>
      <c r="H14" s="22">
        <f t="shared" si="0"/>
        <v>15.672333848531686</v>
      </c>
      <c r="I14" s="23">
        <f t="shared" si="1"/>
        <v>15.265501000064521</v>
      </c>
    </row>
    <row r="15" spans="1:9" s="9" customFormat="1" ht="18.899999999999999" customHeight="1" x14ac:dyDescent="0.3">
      <c r="A15" s="2">
        <v>7</v>
      </c>
      <c r="B15" s="13" t="s">
        <v>11</v>
      </c>
      <c r="C15" s="26">
        <v>5</v>
      </c>
      <c r="D15" s="26">
        <v>18400</v>
      </c>
      <c r="E15" s="26">
        <v>6703</v>
      </c>
      <c r="F15" s="26">
        <v>11697</v>
      </c>
      <c r="G15" s="26">
        <v>1214</v>
      </c>
      <c r="H15" s="22">
        <f t="shared" si="0"/>
        <v>10.378729588783449</v>
      </c>
      <c r="I15" s="23">
        <f t="shared" si="1"/>
        <v>6.5978260869565224</v>
      </c>
    </row>
    <row r="16" spans="1:9" s="9" customFormat="1" ht="18.899999999999999" customHeight="1" x14ac:dyDescent="0.3">
      <c r="A16" s="2">
        <v>8</v>
      </c>
      <c r="B16" s="13" t="s">
        <v>12</v>
      </c>
      <c r="C16" s="26">
        <v>21</v>
      </c>
      <c r="D16" s="26">
        <v>84669</v>
      </c>
      <c r="E16" s="26">
        <v>11667</v>
      </c>
      <c r="F16" s="26">
        <v>73002</v>
      </c>
      <c r="G16" s="26">
        <v>19201</v>
      </c>
      <c r="H16" s="22">
        <f t="shared" si="0"/>
        <v>26.30201912276376</v>
      </c>
      <c r="I16" s="23">
        <f t="shared" si="1"/>
        <v>22.677721480116688</v>
      </c>
    </row>
    <row r="17" spans="1:9" s="9" customFormat="1" ht="18.899999999999999" customHeight="1" x14ac:dyDescent="0.3">
      <c r="A17" s="2">
        <v>9</v>
      </c>
      <c r="B17" s="13" t="s">
        <v>13</v>
      </c>
      <c r="C17" s="26">
        <v>29</v>
      </c>
      <c r="D17" s="26">
        <v>391267</v>
      </c>
      <c r="E17" s="26">
        <v>82355</v>
      </c>
      <c r="F17" s="26">
        <v>308912</v>
      </c>
      <c r="G17" s="26">
        <v>61939</v>
      </c>
      <c r="H17" s="22">
        <f t="shared" si="0"/>
        <v>20.050694048790593</v>
      </c>
      <c r="I17" s="23">
        <f t="shared" si="1"/>
        <v>15.830366476089216</v>
      </c>
    </row>
    <row r="18" spans="1:9" s="9" customFormat="1" ht="18.899999999999999" customHeight="1" x14ac:dyDescent="0.3">
      <c r="A18" s="2">
        <v>10</v>
      </c>
      <c r="B18" s="13" t="s">
        <v>14</v>
      </c>
      <c r="C18" s="26">
        <v>18</v>
      </c>
      <c r="D18" s="26">
        <v>343927</v>
      </c>
      <c r="E18" s="26">
        <v>111124</v>
      </c>
      <c r="F18" s="26">
        <v>232803</v>
      </c>
      <c r="G18" s="26">
        <v>42578</v>
      </c>
      <c r="H18" s="22">
        <f t="shared" si="0"/>
        <v>18.289283213704291</v>
      </c>
      <c r="I18" s="23">
        <f t="shared" si="1"/>
        <v>12.37995272252542</v>
      </c>
    </row>
    <row r="19" spans="1:9" s="9" customFormat="1" ht="18.899999999999999" customHeight="1" x14ac:dyDescent="0.3">
      <c r="A19" s="2">
        <v>11</v>
      </c>
      <c r="B19" s="13" t="s">
        <v>15</v>
      </c>
      <c r="C19" s="26">
        <v>3</v>
      </c>
      <c r="D19" s="26">
        <v>13259</v>
      </c>
      <c r="E19" s="26">
        <v>1914</v>
      </c>
      <c r="F19" s="26">
        <v>11345</v>
      </c>
      <c r="G19" s="26">
        <v>3160</v>
      </c>
      <c r="H19" s="22">
        <f t="shared" si="0"/>
        <v>27.85368003525782</v>
      </c>
      <c r="I19" s="23">
        <f t="shared" si="1"/>
        <v>23.832868240440455</v>
      </c>
    </row>
    <row r="20" spans="1:9" s="9" customFormat="1" ht="18.899999999999999" customHeight="1" thickBot="1" x14ac:dyDescent="0.35">
      <c r="A20" s="2">
        <v>12</v>
      </c>
      <c r="B20" s="13" t="s">
        <v>16</v>
      </c>
      <c r="C20" s="26">
        <v>8</v>
      </c>
      <c r="D20" s="26">
        <v>16531</v>
      </c>
      <c r="E20" s="26">
        <v>3286</v>
      </c>
      <c r="F20" s="26">
        <v>13245</v>
      </c>
      <c r="G20" s="26">
        <v>9899</v>
      </c>
      <c r="H20" s="22">
        <f t="shared" si="0"/>
        <v>74.737636844092108</v>
      </c>
      <c r="I20" s="23">
        <f t="shared" si="1"/>
        <v>59.881434879922566</v>
      </c>
    </row>
    <row r="21" spans="1:9" s="9" customFormat="1" ht="18.899999999999999" customHeight="1" thickBot="1" x14ac:dyDescent="0.35">
      <c r="A21" s="4"/>
      <c r="B21" s="14" t="s">
        <v>17</v>
      </c>
      <c r="C21" s="38">
        <f>SUM(C9:C20)</f>
        <v>116</v>
      </c>
      <c r="D21" s="38">
        <f>SUM(D9:D20)</f>
        <v>1093914</v>
      </c>
      <c r="E21" s="38">
        <f>SUM(E9:E20)</f>
        <v>262850</v>
      </c>
      <c r="F21" s="38">
        <f>SUM(F9:F20)</f>
        <v>831064</v>
      </c>
      <c r="G21" s="38">
        <f>SUM(G9:G20)</f>
        <v>173759</v>
      </c>
      <c r="H21" s="24">
        <f t="shared" si="0"/>
        <v>20.908016711107688</v>
      </c>
      <c r="I21" s="25">
        <f t="shared" si="1"/>
        <v>15.884155427209084</v>
      </c>
    </row>
    <row r="22" spans="1:9" s="9" customFormat="1" ht="18.899999999999999" customHeight="1" x14ac:dyDescent="0.3">
      <c r="A22" s="1">
        <v>13</v>
      </c>
      <c r="B22" s="15" t="s">
        <v>18</v>
      </c>
      <c r="C22" s="26">
        <v>5</v>
      </c>
      <c r="D22" s="26">
        <v>19966</v>
      </c>
      <c r="E22" s="26">
        <v>3257</v>
      </c>
      <c r="F22" s="26">
        <v>16709</v>
      </c>
      <c r="G22" s="26">
        <v>3646</v>
      </c>
      <c r="H22" s="22">
        <f t="shared" si="0"/>
        <v>21.820575737626431</v>
      </c>
      <c r="I22" s="23">
        <f t="shared" si="1"/>
        <v>18.261043774416507</v>
      </c>
    </row>
    <row r="23" spans="1:9" s="9" customFormat="1" ht="18.899999999999999" customHeight="1" x14ac:dyDescent="0.3">
      <c r="A23" s="1">
        <v>14</v>
      </c>
      <c r="B23" s="13" t="s">
        <v>19</v>
      </c>
      <c r="C23" s="26">
        <v>1</v>
      </c>
      <c r="D23" s="26">
        <v>11556</v>
      </c>
      <c r="E23" s="26">
        <v>543</v>
      </c>
      <c r="F23" s="26">
        <v>11013</v>
      </c>
      <c r="G23" s="26">
        <v>279</v>
      </c>
      <c r="H23" s="22">
        <f t="shared" si="0"/>
        <v>2.5333696540452193</v>
      </c>
      <c r="I23" s="23">
        <f t="shared" si="1"/>
        <v>2.4143302180685358</v>
      </c>
    </row>
    <row r="24" spans="1:9" s="9" customFormat="1" ht="18.899999999999999" customHeight="1" x14ac:dyDescent="0.3">
      <c r="A24" s="1">
        <v>15</v>
      </c>
      <c r="B24" s="13" t="s">
        <v>20</v>
      </c>
      <c r="C24" s="26">
        <v>1</v>
      </c>
      <c r="D24" s="26">
        <v>3899</v>
      </c>
      <c r="E24" s="26">
        <v>1211</v>
      </c>
      <c r="F24" s="26">
        <v>2688</v>
      </c>
      <c r="G24" s="26">
        <v>1998</v>
      </c>
      <c r="H24" s="22">
        <f t="shared" si="0"/>
        <v>74.330357142857139</v>
      </c>
      <c r="I24" s="23">
        <f t="shared" si="1"/>
        <v>51.243908694537069</v>
      </c>
    </row>
    <row r="25" spans="1:9" s="9" customFormat="1" ht="18.899999999999999" customHeight="1" x14ac:dyDescent="0.3">
      <c r="A25" s="1">
        <v>16</v>
      </c>
      <c r="B25" s="13" t="s">
        <v>21</v>
      </c>
      <c r="C25" s="26">
        <v>18</v>
      </c>
      <c r="D25" s="26">
        <v>86737</v>
      </c>
      <c r="E25" s="26">
        <v>6703</v>
      </c>
      <c r="F25" s="26">
        <v>80034</v>
      </c>
      <c r="G25" s="26">
        <v>39647</v>
      </c>
      <c r="H25" s="22">
        <f t="shared" si="0"/>
        <v>49.53769647899643</v>
      </c>
      <c r="I25" s="23">
        <f t="shared" si="1"/>
        <v>45.709443490090734</v>
      </c>
    </row>
    <row r="26" spans="1:9" s="9" customFormat="1" ht="18.899999999999999" customHeight="1" x14ac:dyDescent="0.3">
      <c r="A26" s="1">
        <v>17</v>
      </c>
      <c r="B26" s="13" t="s">
        <v>22</v>
      </c>
      <c r="C26" s="26">
        <v>2</v>
      </c>
      <c r="D26" s="26">
        <v>18484</v>
      </c>
      <c r="E26" s="26">
        <v>764</v>
      </c>
      <c r="F26" s="26">
        <v>17720</v>
      </c>
      <c r="G26" s="26">
        <v>2379</v>
      </c>
      <c r="H26" s="22">
        <f t="shared" si="0"/>
        <v>13.4255079006772</v>
      </c>
      <c r="I26" s="23">
        <f t="shared" si="1"/>
        <v>12.870590781216187</v>
      </c>
    </row>
    <row r="27" spans="1:9" s="9" customFormat="1" ht="18.899999999999999" customHeight="1" x14ac:dyDescent="0.3">
      <c r="A27" s="1">
        <v>18</v>
      </c>
      <c r="B27" s="13" t="s">
        <v>23</v>
      </c>
      <c r="C27" s="26">
        <v>2</v>
      </c>
      <c r="D27" s="26">
        <v>24816</v>
      </c>
      <c r="E27" s="26">
        <v>127</v>
      </c>
      <c r="F27" s="26">
        <v>24689</v>
      </c>
      <c r="G27" s="26">
        <v>10885</v>
      </c>
      <c r="H27" s="22">
        <f t="shared" si="0"/>
        <v>44.088460447972786</v>
      </c>
      <c r="I27" s="23">
        <f t="shared" si="1"/>
        <v>43.862830431979368</v>
      </c>
    </row>
    <row r="28" spans="1:9" s="9" customFormat="1" ht="18.899999999999999" customHeight="1" x14ac:dyDescent="0.3">
      <c r="A28" s="1">
        <v>19</v>
      </c>
      <c r="B28" s="13" t="s">
        <v>24</v>
      </c>
      <c r="C28" s="26">
        <v>3</v>
      </c>
      <c r="D28" s="26">
        <v>21374</v>
      </c>
      <c r="E28" s="26">
        <v>3021</v>
      </c>
      <c r="F28" s="26">
        <v>18353</v>
      </c>
      <c r="G28" s="26">
        <v>1922</v>
      </c>
      <c r="H28" s="22">
        <f t="shared" si="0"/>
        <v>10.472402332043808</v>
      </c>
      <c r="I28" s="23">
        <f t="shared" si="1"/>
        <v>8.9922335547861891</v>
      </c>
    </row>
    <row r="29" spans="1:9" s="9" customFormat="1" ht="18.899999999999999" customHeight="1" x14ac:dyDescent="0.3">
      <c r="A29" s="1">
        <v>20</v>
      </c>
      <c r="B29" s="13" t="s">
        <v>25</v>
      </c>
      <c r="C29" s="26">
        <v>1</v>
      </c>
      <c r="D29" s="26">
        <v>810</v>
      </c>
      <c r="E29" s="26">
        <v>229</v>
      </c>
      <c r="F29" s="26">
        <v>581</v>
      </c>
      <c r="G29" s="26">
        <v>110</v>
      </c>
      <c r="H29" s="22">
        <f t="shared" si="0"/>
        <v>18.9328743545611</v>
      </c>
      <c r="I29" s="23">
        <f t="shared" si="1"/>
        <v>13.580246913580247</v>
      </c>
    </row>
    <row r="30" spans="1:9" s="9" customFormat="1" ht="18.899999999999999" customHeight="1" thickBot="1" x14ac:dyDescent="0.35">
      <c r="A30" s="1">
        <v>21</v>
      </c>
      <c r="B30" s="16" t="s">
        <v>26</v>
      </c>
      <c r="C30" s="26">
        <v>2</v>
      </c>
      <c r="D30" s="26">
        <v>8047</v>
      </c>
      <c r="E30" s="26">
        <v>734</v>
      </c>
      <c r="F30" s="26">
        <v>7313</v>
      </c>
      <c r="G30" s="26">
        <v>168</v>
      </c>
      <c r="H30" s="22">
        <f t="shared" si="0"/>
        <v>2.2972788185423219</v>
      </c>
      <c r="I30" s="23">
        <f t="shared" si="1"/>
        <v>2.0877345594631542</v>
      </c>
    </row>
    <row r="31" spans="1:9" s="9" customFormat="1" ht="18.899999999999999" customHeight="1" thickBot="1" x14ac:dyDescent="0.35">
      <c r="A31" s="6"/>
      <c r="B31" s="18" t="s">
        <v>27</v>
      </c>
      <c r="C31" s="38">
        <f>SUM(C22:C30)</f>
        <v>35</v>
      </c>
      <c r="D31" s="38">
        <f>SUM(D22:D30)</f>
        <v>195689</v>
      </c>
      <c r="E31" s="38">
        <f>SUM(E22:E30)</f>
        <v>16589</v>
      </c>
      <c r="F31" s="38">
        <f t="shared" ref="F31:F37" si="2">D31-E31</f>
        <v>179100</v>
      </c>
      <c r="G31" s="38">
        <f>SUM(G22:G30)</f>
        <v>61034</v>
      </c>
      <c r="H31" s="24">
        <f t="shared" si="0"/>
        <v>34.078168620882188</v>
      </c>
      <c r="I31" s="25">
        <f t="shared" si="1"/>
        <v>31.189285039015992</v>
      </c>
    </row>
    <row r="32" spans="1:9" s="9" customFormat="1" ht="18.899999999999999" customHeight="1" x14ac:dyDescent="0.3">
      <c r="A32" s="41">
        <v>24</v>
      </c>
      <c r="B32" s="19" t="s">
        <v>49</v>
      </c>
      <c r="C32" s="42">
        <v>1</v>
      </c>
      <c r="D32" s="42">
        <v>22938.85</v>
      </c>
      <c r="E32" s="42">
        <v>0</v>
      </c>
      <c r="F32" s="42">
        <v>22938.85</v>
      </c>
      <c r="G32" s="42">
        <v>5322</v>
      </c>
      <c r="H32" s="22">
        <f t="shared" ref="H32" si="3">G32/F32*100</f>
        <v>23.200814338992583</v>
      </c>
      <c r="I32" s="23">
        <f t="shared" ref="I32" si="4">G32/D32*100</f>
        <v>23.200814338992583</v>
      </c>
    </row>
    <row r="33" spans="1:13" s="9" customFormat="1" ht="18.899999999999999" customHeight="1" thickBot="1" x14ac:dyDescent="0.35">
      <c r="A33" s="1">
        <v>25</v>
      </c>
      <c r="B33" s="17" t="s">
        <v>43</v>
      </c>
      <c r="C33" s="26">
        <v>6</v>
      </c>
      <c r="D33" s="26">
        <v>11701</v>
      </c>
      <c r="E33" s="26">
        <v>1432</v>
      </c>
      <c r="F33" s="26">
        <v>10269</v>
      </c>
      <c r="G33" s="26">
        <v>14791</v>
      </c>
      <c r="H33" s="22">
        <f t="shared" si="0"/>
        <v>144.03544648943424</v>
      </c>
      <c r="I33" s="23">
        <f t="shared" si="1"/>
        <v>126.40799931629776</v>
      </c>
    </row>
    <row r="34" spans="1:13" s="9" customFormat="1" ht="18.899999999999999" customHeight="1" thickBot="1" x14ac:dyDescent="0.35">
      <c r="A34" s="6"/>
      <c r="B34" s="18" t="s">
        <v>28</v>
      </c>
      <c r="C34" s="38">
        <f>C32+C33</f>
        <v>7</v>
      </c>
      <c r="D34" s="38">
        <f t="shared" ref="D34:G34" si="5">D32+D33</f>
        <v>34639.85</v>
      </c>
      <c r="E34" s="38">
        <f t="shared" si="5"/>
        <v>1432</v>
      </c>
      <c r="F34" s="38">
        <f t="shared" si="5"/>
        <v>33207.85</v>
      </c>
      <c r="G34" s="38">
        <f t="shared" si="5"/>
        <v>20113</v>
      </c>
      <c r="H34" s="24">
        <f t="shared" si="0"/>
        <v>60.56700448839657</v>
      </c>
      <c r="I34" s="25">
        <f t="shared" si="1"/>
        <v>58.063184453743311</v>
      </c>
    </row>
    <row r="35" spans="1:13" s="9" customFormat="1" ht="18.899999999999999" customHeight="1" thickBot="1" x14ac:dyDescent="0.35">
      <c r="A35" s="6"/>
      <c r="B35" s="18" t="s">
        <v>29</v>
      </c>
      <c r="C35" s="38">
        <f>SUM(C31,C34)</f>
        <v>42</v>
      </c>
      <c r="D35" s="38">
        <f>SUM(D31,D34)</f>
        <v>230328.85</v>
      </c>
      <c r="E35" s="38">
        <f>SUM(E31,E34)</f>
        <v>18021</v>
      </c>
      <c r="F35" s="38">
        <f t="shared" si="2"/>
        <v>212307.85</v>
      </c>
      <c r="G35" s="38">
        <f>SUM(G31,G34)</f>
        <v>81147</v>
      </c>
      <c r="H35" s="24">
        <f t="shared" si="0"/>
        <v>38.221384654406329</v>
      </c>
      <c r="I35" s="25">
        <f t="shared" si="1"/>
        <v>35.230931774287065</v>
      </c>
    </row>
    <row r="36" spans="1:13" s="9" customFormat="1" ht="18.899999999999999" customHeight="1" thickBot="1" x14ac:dyDescent="0.35">
      <c r="A36" s="5">
        <v>26</v>
      </c>
      <c r="B36" s="19" t="s">
        <v>30</v>
      </c>
      <c r="C36" s="26">
        <v>8</v>
      </c>
      <c r="D36" s="26">
        <v>22004</v>
      </c>
      <c r="E36" s="26">
        <v>689</v>
      </c>
      <c r="F36" s="26">
        <v>21315</v>
      </c>
      <c r="G36" s="26">
        <v>12351</v>
      </c>
      <c r="H36" s="22">
        <f t="shared" si="0"/>
        <v>57.945109078114001</v>
      </c>
      <c r="I36" s="23">
        <f t="shared" si="1"/>
        <v>56.130703508453003</v>
      </c>
    </row>
    <row r="37" spans="1:13" s="9" customFormat="1" ht="18.899999999999999" customHeight="1" thickBot="1" x14ac:dyDescent="0.35">
      <c r="A37" s="6"/>
      <c r="B37" s="18" t="s">
        <v>31</v>
      </c>
      <c r="C37" s="38">
        <f>SUM(C36:C36)</f>
        <v>8</v>
      </c>
      <c r="D37" s="38">
        <f t="shared" ref="D37:E37" si="6">SUM(D36:D36)</f>
        <v>22004</v>
      </c>
      <c r="E37" s="38">
        <f t="shared" si="6"/>
        <v>689</v>
      </c>
      <c r="F37" s="38">
        <f t="shared" si="2"/>
        <v>21315</v>
      </c>
      <c r="G37" s="38">
        <f>SUM(G36:G36)</f>
        <v>12351</v>
      </c>
      <c r="H37" s="24">
        <f t="shared" si="0"/>
        <v>57.945109078114001</v>
      </c>
      <c r="I37" s="25">
        <f t="shared" si="1"/>
        <v>56.130703508453003</v>
      </c>
    </row>
    <row r="38" spans="1:13" s="9" customFormat="1" ht="18.899999999999999" customHeight="1" thickBot="1" x14ac:dyDescent="0.35">
      <c r="A38" s="6"/>
      <c r="B38" s="18" t="s">
        <v>32</v>
      </c>
      <c r="C38" s="38">
        <f>SUM(C21,C35,C37)</f>
        <v>166</v>
      </c>
      <c r="D38" s="38">
        <f>SUM(D21,D35,D37)</f>
        <v>1346246.85</v>
      </c>
      <c r="E38" s="38">
        <f>SUM(E21,E35,E37)</f>
        <v>281560</v>
      </c>
      <c r="F38" s="38">
        <f>SUM(F21,F35,F37)</f>
        <v>1064686.8500000001</v>
      </c>
      <c r="G38" s="38">
        <f>SUM(G21,G35,G37)</f>
        <v>267257</v>
      </c>
      <c r="H38" s="24">
        <f t="shared" si="0"/>
        <v>25.101934902267271</v>
      </c>
      <c r="I38" s="25">
        <f t="shared" si="1"/>
        <v>19.852005596150512</v>
      </c>
      <c r="L38" s="22"/>
      <c r="M38" s="23"/>
    </row>
    <row r="39" spans="1:13" s="9" customFormat="1" ht="18.899999999999999" customHeight="1" thickBot="1" x14ac:dyDescent="0.35">
      <c r="A39" s="5">
        <v>27</v>
      </c>
      <c r="B39" s="19" t="s">
        <v>46</v>
      </c>
      <c r="C39" s="26">
        <v>47</v>
      </c>
      <c r="D39" s="26">
        <v>180017</v>
      </c>
      <c r="E39" s="26"/>
      <c r="F39" s="26">
        <v>180017</v>
      </c>
      <c r="G39" s="26">
        <v>39152</v>
      </c>
      <c r="H39" s="22">
        <f t="shared" si="0"/>
        <v>21.749057033502392</v>
      </c>
      <c r="I39" s="23">
        <f t="shared" si="1"/>
        <v>21.749057033502392</v>
      </c>
    </row>
    <row r="40" spans="1:13" s="9" customFormat="1" ht="18.899999999999999" customHeight="1" thickBot="1" x14ac:dyDescent="0.35">
      <c r="A40" s="6"/>
      <c r="B40" s="18" t="s">
        <v>33</v>
      </c>
      <c r="C40" s="38">
        <f>SUM(C39:C39)</f>
        <v>47</v>
      </c>
      <c r="D40" s="38">
        <f>SUM(D39:D39)</f>
        <v>180017</v>
      </c>
      <c r="E40" s="38">
        <f>SUM(E39:E39)</f>
        <v>0</v>
      </c>
      <c r="F40" s="38">
        <f>SUM(F39:F39)</f>
        <v>180017</v>
      </c>
      <c r="G40" s="38">
        <f>SUM(G39:G39)</f>
        <v>39152</v>
      </c>
      <c r="H40" s="24">
        <f>G40/F40*100</f>
        <v>21.749057033502392</v>
      </c>
      <c r="I40" s="25">
        <f t="shared" si="1"/>
        <v>21.749057033502392</v>
      </c>
    </row>
    <row r="41" spans="1:13" s="9" customFormat="1" ht="18.899999999999999" customHeight="1" x14ac:dyDescent="0.3">
      <c r="A41" s="1">
        <v>28</v>
      </c>
      <c r="B41" s="20" t="s">
        <v>42</v>
      </c>
      <c r="C41" s="26">
        <v>1</v>
      </c>
      <c r="D41" s="26"/>
      <c r="E41" s="26"/>
      <c r="F41" s="26"/>
      <c r="G41" s="26">
        <v>3454</v>
      </c>
      <c r="H41" s="21">
        <v>0</v>
      </c>
      <c r="I41" s="27">
        <v>0</v>
      </c>
    </row>
    <row r="42" spans="1:13" s="9" customFormat="1" ht="18.899999999999999" customHeight="1" thickBot="1" x14ac:dyDescent="0.35">
      <c r="A42" s="28">
        <v>29</v>
      </c>
      <c r="B42" s="29" t="s">
        <v>47</v>
      </c>
      <c r="C42" s="39">
        <v>1</v>
      </c>
      <c r="D42" s="39">
        <v>12180</v>
      </c>
      <c r="E42" s="39">
        <v>223</v>
      </c>
      <c r="F42" s="39">
        <v>11957</v>
      </c>
      <c r="G42" s="39">
        <v>4390</v>
      </c>
      <c r="H42" s="30">
        <v>7.8280505143430625</v>
      </c>
      <c r="I42" s="31">
        <v>7.6847290640394084</v>
      </c>
    </row>
    <row r="43" spans="1:13" s="9" customFormat="1" ht="18.899999999999999" customHeight="1" thickBot="1" x14ac:dyDescent="0.35">
      <c r="A43" s="6"/>
      <c r="B43" s="18" t="s">
        <v>34</v>
      </c>
      <c r="C43" s="38">
        <f>C41+C42</f>
        <v>2</v>
      </c>
      <c r="D43" s="38">
        <f t="shared" ref="D43:G43" si="7">D41+D42</f>
        <v>12180</v>
      </c>
      <c r="E43" s="38">
        <f t="shared" si="7"/>
        <v>223</v>
      </c>
      <c r="F43" s="38">
        <f t="shared" si="7"/>
        <v>11957</v>
      </c>
      <c r="G43" s="38">
        <f t="shared" si="7"/>
        <v>7844</v>
      </c>
      <c r="H43" s="36">
        <f t="shared" ref="H43" si="8">G43/F43*100</f>
        <v>65.601739566780964</v>
      </c>
      <c r="I43" s="37">
        <f t="shared" ref="I43" si="9">G43/D43*100</f>
        <v>64.400656814449917</v>
      </c>
    </row>
    <row r="44" spans="1:13" s="9" customFormat="1" ht="47.4" customHeight="1" thickBot="1" x14ac:dyDescent="0.35">
      <c r="A44" s="32"/>
      <c r="B44" s="33" t="s">
        <v>2</v>
      </c>
      <c r="C44" s="40"/>
      <c r="D44" s="40"/>
      <c r="E44" s="40"/>
      <c r="F44" s="40"/>
      <c r="G44" s="40"/>
      <c r="H44" s="34"/>
      <c r="I44" s="35"/>
    </row>
    <row r="45" spans="1:13" s="9" customFormat="1" ht="18.899999999999999" customHeight="1" thickBot="1" x14ac:dyDescent="0.35">
      <c r="A45" s="3"/>
      <c r="B45" s="14" t="s">
        <v>3</v>
      </c>
      <c r="C45" s="38">
        <f>SUM(C38,C40,C43,C44)</f>
        <v>215</v>
      </c>
      <c r="D45" s="38">
        <f>SUM(D38,D40,D43,D44)</f>
        <v>1538443.85</v>
      </c>
      <c r="E45" s="38">
        <f>SUM(E38,E40,E43,E44)</f>
        <v>281783</v>
      </c>
      <c r="F45" s="38">
        <f>SUM(F38,F40,F43,F44)</f>
        <v>1256660.8500000001</v>
      </c>
      <c r="G45" s="38">
        <f>SUM(G38,G40,G43,G44)</f>
        <v>314253</v>
      </c>
      <c r="H45" s="24">
        <f t="shared" si="0"/>
        <v>25.006985775040256</v>
      </c>
      <c r="I45" s="25">
        <f t="shared" si="1"/>
        <v>20.42667985575164</v>
      </c>
    </row>
    <row r="46" spans="1:13" x14ac:dyDescent="0.3">
      <c r="H46" s="64" t="s">
        <v>45</v>
      </c>
      <c r="I46" s="64"/>
    </row>
    <row r="47" spans="1:13" x14ac:dyDescent="0.3">
      <c r="H47" s="43"/>
      <c r="I47" s="43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9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2022-05-09T12:12:38Z</dcterms:modified>
</cp:coreProperties>
</file>