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F39" i="2" l="1"/>
  <c r="G39" i="2"/>
  <c r="H39" i="2"/>
  <c r="E39" i="2"/>
  <c r="J34" i="2" l="1"/>
  <c r="I34" i="2"/>
  <c r="J35" i="2"/>
  <c r="I35" i="2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J40" i="2" l="1"/>
  <c r="H47" i="2"/>
  <c r="J47" i="2" s="1"/>
  <c r="J37" i="2"/>
  <c r="J9" i="2" l="1"/>
  <c r="I9" i="2"/>
  <c r="J26" i="2" l="1"/>
  <c r="I26" i="2" l="1"/>
  <c r="G33" i="2"/>
  <c r="I33" i="2" l="1"/>
  <c r="G37" i="2"/>
  <c r="I37" i="2" s="1"/>
  <c r="J44" i="2"/>
  <c r="I44" i="2"/>
  <c r="J38" i="2"/>
  <c r="J39" i="2" s="1"/>
  <c r="I38" i="2"/>
  <c r="I39" i="2" s="1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<sst xmlns="http://schemas.openxmlformats.org/spreadsheetml/2006/main" count="53" uniqueCount="53">
  <si>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</si>
  <si>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</si>
  <si>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</si>
  <si>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</si>
  <si>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</si>
  <si>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</si>
  <si>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</si>
  <si>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</si>
  <si>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</si>
  <si>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</si>
  <si>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</si>
  <si>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</si>
  <si>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</si>
  <si>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</si>
  <si>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</si>
  <si>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</si>
  <si>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</si>
  <si>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</si>
  <si>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</si>
  <si>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</si>
  <si>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</si>
  <si>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</si>
  <si>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</si>
  <si>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</si>
  <si>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</si>
  <si>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</si>
  <si>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</si>
  <si>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</si>
  <si>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</si>
  <si>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</si>
  <si>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</si>
  <si>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</si>
  <si>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</si>
  <si>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</si>
  <si>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</si>
  <si>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</si>
  <si>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</si>
  <si>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</si>
  <si>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</si>
  <si>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</si>
  <si>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</si>
  <si>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</si>
  <si>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</si>
  <si>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</si>
  <si>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</si>
  <si>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</si>
  <si>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</si>
  <si>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</si>
  <si>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</si>
  <si>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</si>
  <si>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</si>
  <si>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CD RATIO OF BANKS AS ON 31.03.2022(Net of NRE Deposit)</t>
  </si>
  <si>
    <t>Annexure -11.3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</si>
</sst>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view="pageBreakPreview" zoomScale="60" zoomScaleNormal="100" workbookViewId="0">
      <selection activeCell="N6" sqref="N6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2" t="s">
        <v>52</v>
      </c>
      <c r="J2" s="42"/>
    </row>
    <row r="3" spans="2:10" ht="21" thickBot="1" x14ac:dyDescent="0.4">
      <c r="B3" s="43" t="s">
        <v>50</v>
      </c>
      <c r="C3" s="44"/>
      <c r="D3" s="44"/>
      <c r="E3" s="44"/>
      <c r="F3" s="44"/>
      <c r="G3" s="44"/>
      <c r="H3" s="44"/>
      <c r="I3" s="44"/>
      <c r="J3" s="45"/>
    </row>
    <row r="4" spans="2:10" ht="16.95" customHeight="1" thickBot="1" x14ac:dyDescent="0.35">
      <c r="B4" s="49" t="s">
        <v>51</v>
      </c>
      <c r="C4" s="50"/>
      <c r="D4" s="50"/>
      <c r="E4" s="50"/>
      <c r="F4" s="50"/>
      <c r="G4" s="50"/>
      <c r="H4" s="50"/>
      <c r="I4" s="50"/>
      <c r="J4" s="51"/>
    </row>
    <row r="5" spans="2:10" ht="13.65" customHeight="1" thickBot="1" x14ac:dyDescent="0.3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s="39" customFormat="1" ht="39" customHeight="1" x14ac:dyDescent="0.25">
      <c r="B6" s="52" t="s">
        <v>5</v>
      </c>
      <c r="C6" s="52" t="s">
        <v>1</v>
      </c>
      <c r="D6" s="54" t="s">
        <v>40</v>
      </c>
      <c r="E6" s="54" t="s">
        <v>41</v>
      </c>
      <c r="F6" s="60" t="s">
        <v>42</v>
      </c>
      <c r="G6" s="54" t="s">
        <v>43</v>
      </c>
      <c r="H6" s="54" t="s">
        <v>44</v>
      </c>
      <c r="I6" s="56" t="s">
        <v>45</v>
      </c>
      <c r="J6" s="58" t="s">
        <v>46</v>
      </c>
    </row>
    <row r="7" spans="2:10" s="39" customFormat="1" ht="30" customHeight="1" thickBot="1" x14ac:dyDescent="0.3">
      <c r="B7" s="53"/>
      <c r="C7" s="53"/>
      <c r="D7" s="55"/>
      <c r="E7" s="55"/>
      <c r="F7" s="61"/>
      <c r="G7" s="55"/>
      <c r="H7" s="55"/>
      <c r="I7" s="57"/>
      <c r="J7" s="59"/>
    </row>
    <row r="8" spans="2:10" s="39" customFormat="1" ht="15.75" customHeight="1" thickBot="1" x14ac:dyDescent="0.3">
      <c r="B8" s="27"/>
      <c r="C8" s="28"/>
      <c r="D8" s="23">
        <v>1</v>
      </c>
      <c r="E8" s="23">
        <v>2</v>
      </c>
      <c r="F8" s="24">
        <v>3</v>
      </c>
      <c r="G8" s="23">
        <v>4</v>
      </c>
      <c r="H8" s="23">
        <v>5</v>
      </c>
      <c r="I8" s="23">
        <v>6</v>
      </c>
      <c r="J8" s="25">
        <v>7</v>
      </c>
    </row>
    <row r="9" spans="2:10" s="39" customFormat="1" ht="21.6" customHeight="1" x14ac:dyDescent="0.25">
      <c r="B9" s="2">
        <v>1</v>
      </c>
      <c r="C9" s="5" t="s">
        <v>6</v>
      </c>
      <c r="D9" s="35">
        <v>9</v>
      </c>
      <c r="E9" s="35">
        <v>69222</v>
      </c>
      <c r="F9" s="35">
        <v>26865</v>
      </c>
      <c r="G9" s="35">
        <v>42357</v>
      </c>
      <c r="H9" s="35">
        <v>14109</v>
      </c>
      <c r="I9" s="21">
        <f>H9*100/G9</f>
        <v>33.309724484736883</v>
      </c>
      <c r="J9" s="22">
        <f>H9*100/E9</f>
        <v>20.382248418132964</v>
      </c>
    </row>
    <row r="10" spans="2:10" s="39" customFormat="1" ht="21.6" customHeight="1" x14ac:dyDescent="0.25">
      <c r="B10" s="2">
        <v>2</v>
      </c>
      <c r="C10" s="5" t="s">
        <v>7</v>
      </c>
      <c r="D10" s="35">
        <v>10</v>
      </c>
      <c r="E10" s="35">
        <v>40211</v>
      </c>
      <c r="F10" s="35">
        <v>7609</v>
      </c>
      <c r="G10" s="35">
        <v>32602</v>
      </c>
      <c r="H10" s="35">
        <v>20400</v>
      </c>
      <c r="I10" s="21">
        <f>H10*100/G10</f>
        <v>62.572848291515861</v>
      </c>
      <c r="J10" s="22">
        <f>H10*100/E10</f>
        <v>50.732386660366565</v>
      </c>
    </row>
    <row r="11" spans="2:10" s="39" customFormat="1" ht="21.6" customHeight="1" x14ac:dyDescent="0.25">
      <c r="B11" s="2">
        <v>3</v>
      </c>
      <c r="C11" s="5" t="s">
        <v>8</v>
      </c>
      <c r="D11" s="35">
        <v>2</v>
      </c>
      <c r="E11" s="35">
        <v>9163.5400000000009</v>
      </c>
      <c r="F11" s="35">
        <v>683.38</v>
      </c>
      <c r="G11" s="35">
        <v>8480.1600000000017</v>
      </c>
      <c r="H11" s="35">
        <v>1993.77</v>
      </c>
      <c r="I11" s="21">
        <f>H11*100/G11</f>
        <v>23.510995075564608</v>
      </c>
      <c r="J11" s="22">
        <f>H11*100/E11</f>
        <v>21.757639514859974</v>
      </c>
    </row>
    <row r="12" spans="2:10" s="39" customFormat="1" ht="21.6" customHeight="1" x14ac:dyDescent="0.25">
      <c r="B12" s="2">
        <v>4</v>
      </c>
      <c r="C12" s="5" t="s">
        <v>9</v>
      </c>
      <c r="D12" s="35">
        <v>16</v>
      </c>
      <c r="E12" s="35">
        <v>110301.61</v>
      </c>
      <c r="F12" s="35">
        <v>614</v>
      </c>
      <c r="G12" s="35">
        <v>109687.61</v>
      </c>
      <c r="H12" s="35">
        <v>39001.300000000003</v>
      </c>
      <c r="I12" s="21">
        <f t="shared" ref="I12:I24" si="0">H12*100/G12</f>
        <v>35.55670508273451</v>
      </c>
      <c r="J12" s="22">
        <f t="shared" ref="J12:J24" si="1">H12*100/E12</f>
        <v>35.358776721391472</v>
      </c>
    </row>
    <row r="13" spans="2:10" s="39" customFormat="1" ht="21.6" customHeight="1" x14ac:dyDescent="0.25">
      <c r="B13" s="2">
        <v>5</v>
      </c>
      <c r="C13" s="5" t="s">
        <v>10</v>
      </c>
      <c r="D13" s="35">
        <v>4</v>
      </c>
      <c r="E13" s="35">
        <v>42439.23</v>
      </c>
      <c r="F13" s="35">
        <v>4983.22</v>
      </c>
      <c r="G13" s="35">
        <v>37456.01</v>
      </c>
      <c r="H13" s="35">
        <v>4274.3599999999997</v>
      </c>
      <c r="I13" s="21">
        <f t="shared" si="0"/>
        <v>11.411679994745834</v>
      </c>
      <c r="J13" s="22">
        <f t="shared" si="1"/>
        <v>10.071719020349802</v>
      </c>
    </row>
    <row r="14" spans="2:10" s="40" customFormat="1" ht="21.6" customHeight="1" x14ac:dyDescent="0.25">
      <c r="B14" s="18">
        <v>6</v>
      </c>
      <c r="C14" s="19" t="s">
        <v>11</v>
      </c>
      <c r="D14" s="35">
        <v>15</v>
      </c>
      <c r="E14" s="35">
        <v>94548</v>
      </c>
      <c r="F14" s="35">
        <v>12450</v>
      </c>
      <c r="G14" s="35">
        <v>82098</v>
      </c>
      <c r="H14" s="35">
        <v>31561</v>
      </c>
      <c r="I14" s="21">
        <f t="shared" si="0"/>
        <v>38.443080221199054</v>
      </c>
      <c r="J14" s="22">
        <f t="shared" si="1"/>
        <v>33.380928205779078</v>
      </c>
    </row>
    <row r="15" spans="2:10" s="39" customFormat="1" ht="21.6" customHeight="1" x14ac:dyDescent="0.25">
      <c r="B15" s="2">
        <v>7</v>
      </c>
      <c r="C15" s="5" t="s">
        <v>12</v>
      </c>
      <c r="D15" s="35">
        <v>5</v>
      </c>
      <c r="E15" s="35">
        <v>25500</v>
      </c>
      <c r="F15" s="35">
        <v>1250</v>
      </c>
      <c r="G15" s="35">
        <v>24250</v>
      </c>
      <c r="H15" s="35">
        <v>7600</v>
      </c>
      <c r="I15" s="21">
        <f t="shared" si="0"/>
        <v>31.340206185567009</v>
      </c>
      <c r="J15" s="22">
        <f t="shared" si="1"/>
        <v>29.803921568627452</v>
      </c>
    </row>
    <row r="16" spans="2:10" s="39" customFormat="1" ht="21.6" customHeight="1" x14ac:dyDescent="0.25">
      <c r="B16" s="2">
        <v>8</v>
      </c>
      <c r="C16" s="5" t="s">
        <v>13</v>
      </c>
      <c r="D16" s="35">
        <v>30</v>
      </c>
      <c r="E16" s="35">
        <v>206713</v>
      </c>
      <c r="F16" s="35">
        <v>37290</v>
      </c>
      <c r="G16" s="35">
        <v>169423</v>
      </c>
      <c r="H16" s="35">
        <v>47369</v>
      </c>
      <c r="I16" s="21">
        <f t="shared" si="0"/>
        <v>27.959013829291184</v>
      </c>
      <c r="J16" s="22">
        <f t="shared" si="1"/>
        <v>22.915346398146223</v>
      </c>
    </row>
    <row r="17" spans="2:10" s="39" customFormat="1" ht="21.6" customHeight="1" x14ac:dyDescent="0.25">
      <c r="B17" s="2">
        <v>9</v>
      </c>
      <c r="C17" s="5" t="s">
        <v>14</v>
      </c>
      <c r="D17" s="35">
        <v>81</v>
      </c>
      <c r="E17" s="35">
        <v>1024850</v>
      </c>
      <c r="F17" s="35">
        <v>165432</v>
      </c>
      <c r="G17" s="35">
        <v>859418</v>
      </c>
      <c r="H17" s="35">
        <v>249899</v>
      </c>
      <c r="I17" s="21">
        <f t="shared" si="0"/>
        <v>29.077701421194345</v>
      </c>
      <c r="J17" s="22">
        <f t="shared" si="1"/>
        <v>24.383958628091914</v>
      </c>
    </row>
    <row r="18" spans="2:10" s="39" customFormat="1" ht="21.6" customHeight="1" x14ac:dyDescent="0.25">
      <c r="B18" s="2">
        <v>10</v>
      </c>
      <c r="C18" s="5" t="s">
        <v>15</v>
      </c>
      <c r="D18" s="35">
        <v>40</v>
      </c>
      <c r="E18" s="35">
        <v>789300</v>
      </c>
      <c r="F18" s="35">
        <v>128400</v>
      </c>
      <c r="G18" s="35">
        <v>660900</v>
      </c>
      <c r="H18" s="35">
        <v>154495</v>
      </c>
      <c r="I18" s="21">
        <f t="shared" si="0"/>
        <v>23.376456347405053</v>
      </c>
      <c r="J18" s="22">
        <f t="shared" si="1"/>
        <v>19.573672874699099</v>
      </c>
    </row>
    <row r="19" spans="2:10" s="39" customFormat="1" ht="21.6" customHeight="1" x14ac:dyDescent="0.25">
      <c r="B19" s="2">
        <v>11</v>
      </c>
      <c r="C19" s="5" t="s">
        <v>16</v>
      </c>
      <c r="D19" s="35">
        <v>8</v>
      </c>
      <c r="E19" s="35">
        <v>31830.82</v>
      </c>
      <c r="F19" s="35">
        <v>1497.92</v>
      </c>
      <c r="G19" s="35">
        <v>30332.9</v>
      </c>
      <c r="H19" s="35">
        <v>12284.67</v>
      </c>
      <c r="I19" s="21">
        <f t="shared" si="0"/>
        <v>40.49949065206426</v>
      </c>
      <c r="J19" s="22">
        <f t="shared" si="1"/>
        <v>38.593633465930189</v>
      </c>
    </row>
    <row r="20" spans="2:10" s="39" customFormat="1" ht="21.6" customHeight="1" thickBot="1" x14ac:dyDescent="0.3">
      <c r="B20" s="12">
        <v>12</v>
      </c>
      <c r="C20" s="20" t="s">
        <v>17</v>
      </c>
      <c r="D20" s="35">
        <v>10</v>
      </c>
      <c r="E20" s="35">
        <v>73472</v>
      </c>
      <c r="F20" s="35">
        <v>38857</v>
      </c>
      <c r="G20" s="35">
        <v>34615</v>
      </c>
      <c r="H20" s="35">
        <v>17296</v>
      </c>
      <c r="I20" s="21">
        <f t="shared" si="0"/>
        <v>49.966777408637874</v>
      </c>
      <c r="J20" s="22">
        <f t="shared" si="1"/>
        <v>23.540940766550523</v>
      </c>
    </row>
    <row r="21" spans="2:10" s="39" customFormat="1" ht="21.6" customHeight="1" thickBot="1" x14ac:dyDescent="0.3">
      <c r="B21" s="13"/>
      <c r="C21" s="10" t="s">
        <v>18</v>
      </c>
      <c r="D21" s="36">
        <f>SUM(D9:D20)</f>
        <v>230</v>
      </c>
      <c r="E21" s="36">
        <f t="shared" ref="E21:H21" si="2">SUM(E9:E20)</f>
        <v>2517551.1999999997</v>
      </c>
      <c r="F21" s="36">
        <f t="shared" si="2"/>
        <v>425931.51999999996</v>
      </c>
      <c r="G21" s="36">
        <f t="shared" si="2"/>
        <v>2091619.68</v>
      </c>
      <c r="H21" s="36">
        <f t="shared" si="2"/>
        <v>600283.1</v>
      </c>
      <c r="I21" s="29">
        <f t="shared" si="0"/>
        <v>28.699438322362699</v>
      </c>
      <c r="J21" s="26">
        <f t="shared" si="1"/>
        <v>23.843928179097215</v>
      </c>
    </row>
    <row r="22" spans="2:10" s="39" customFormat="1" ht="21.6" customHeight="1" x14ac:dyDescent="0.25">
      <c r="B22" s="1">
        <v>13</v>
      </c>
      <c r="C22" s="4" t="s">
        <v>19</v>
      </c>
      <c r="D22" s="35">
        <v>22</v>
      </c>
      <c r="E22" s="35">
        <v>235648</v>
      </c>
      <c r="F22" s="35">
        <v>32166</v>
      </c>
      <c r="G22" s="35">
        <v>203482</v>
      </c>
      <c r="H22" s="35">
        <v>65845</v>
      </c>
      <c r="I22" s="21">
        <f t="shared" si="0"/>
        <v>32.359127588681062</v>
      </c>
      <c r="J22" s="22">
        <f t="shared" si="1"/>
        <v>27.942100081477459</v>
      </c>
    </row>
    <row r="23" spans="2:10" s="39" customFormat="1" ht="21.6" customHeight="1" x14ac:dyDescent="0.25">
      <c r="B23" s="1">
        <v>14</v>
      </c>
      <c r="C23" s="5" t="s">
        <v>20</v>
      </c>
      <c r="D23" s="35">
        <v>2</v>
      </c>
      <c r="E23" s="35">
        <v>14514</v>
      </c>
      <c r="F23" s="35">
        <v>117</v>
      </c>
      <c r="G23" s="35">
        <v>14397</v>
      </c>
      <c r="H23" s="35">
        <v>2785</v>
      </c>
      <c r="I23" s="21">
        <f t="shared" si="0"/>
        <v>19.344307841911508</v>
      </c>
      <c r="J23" s="22">
        <f t="shared" si="1"/>
        <v>19.188369849800193</v>
      </c>
    </row>
    <row r="24" spans="2:10" s="39" customFormat="1" ht="21.6" customHeight="1" x14ac:dyDescent="0.25">
      <c r="B24" s="1">
        <v>15</v>
      </c>
      <c r="C24" s="5" t="s">
        <v>21</v>
      </c>
      <c r="D24" s="35">
        <v>1</v>
      </c>
      <c r="E24" s="35">
        <v>10397.02</v>
      </c>
      <c r="F24" s="35"/>
      <c r="G24" s="35">
        <v>10397.02</v>
      </c>
      <c r="H24" s="35">
        <v>1554.51</v>
      </c>
      <c r="I24" s="21">
        <f t="shared" si="0"/>
        <v>14.951495717041999</v>
      </c>
      <c r="J24" s="22">
        <f t="shared" si="1"/>
        <v>14.951495717041999</v>
      </c>
    </row>
    <row r="25" spans="2:10" s="39" customFormat="1" ht="21.6" customHeight="1" x14ac:dyDescent="0.25">
      <c r="B25" s="1">
        <v>16</v>
      </c>
      <c r="C25" s="5" t="s">
        <v>22</v>
      </c>
      <c r="D25" s="35">
        <v>1</v>
      </c>
      <c r="E25" s="35">
        <v>2658</v>
      </c>
      <c r="F25" s="35">
        <v>400</v>
      </c>
      <c r="G25" s="35">
        <v>2258</v>
      </c>
      <c r="H25" s="35">
        <v>1217</v>
      </c>
      <c r="I25" s="21">
        <f>H25*100/G25</f>
        <v>53.897254207263067</v>
      </c>
      <c r="J25" s="22">
        <f>H25*100/E25</f>
        <v>45.786305492851767</v>
      </c>
    </row>
    <row r="26" spans="2:10" s="39" customFormat="1" ht="21.6" customHeight="1" x14ac:dyDescent="0.25">
      <c r="B26" s="1">
        <v>17</v>
      </c>
      <c r="C26" s="5" t="s">
        <v>23</v>
      </c>
      <c r="D26" s="35">
        <v>29</v>
      </c>
      <c r="E26" s="35">
        <v>292076.74</v>
      </c>
      <c r="F26" s="35">
        <v>28956.3</v>
      </c>
      <c r="G26" s="35">
        <v>263120.44</v>
      </c>
      <c r="H26" s="35">
        <v>129858.55</v>
      </c>
      <c r="I26" s="21">
        <f>H26*100/G26</f>
        <v>49.35327335268974</v>
      </c>
      <c r="J26" s="22">
        <f>H26*100/E26</f>
        <v>44.460421600158917</v>
      </c>
    </row>
    <row r="27" spans="2:10" s="39" customFormat="1" ht="21.6" customHeight="1" x14ac:dyDescent="0.25">
      <c r="B27" s="1">
        <v>18</v>
      </c>
      <c r="C27" s="5" t="s">
        <v>24</v>
      </c>
      <c r="D27" s="35">
        <v>3</v>
      </c>
      <c r="E27" s="35">
        <v>10694.24</v>
      </c>
      <c r="F27" s="35">
        <v>357.58</v>
      </c>
      <c r="G27" s="35">
        <v>10336.66</v>
      </c>
      <c r="H27" s="35">
        <v>5296.42</v>
      </c>
      <c r="I27" s="21">
        <f t="shared" ref="I27:I29" si="3">H27*100/G27</f>
        <v>51.239181708598331</v>
      </c>
      <c r="J27" s="22">
        <f t="shared" ref="J27:J29" si="4">H27*100/E27</f>
        <v>49.525913014856599</v>
      </c>
    </row>
    <row r="28" spans="2:10" s="39" customFormat="1" ht="21.6" customHeight="1" x14ac:dyDescent="0.25">
      <c r="B28" s="1">
        <v>19</v>
      </c>
      <c r="C28" s="5" t="s">
        <v>25</v>
      </c>
      <c r="D28" s="35">
        <v>8</v>
      </c>
      <c r="E28" s="35">
        <v>67323.284615600001</v>
      </c>
      <c r="F28" s="35">
        <v>3641</v>
      </c>
      <c r="G28" s="35">
        <v>63682.284615600001</v>
      </c>
      <c r="H28" s="35">
        <v>14858.897492526999</v>
      </c>
      <c r="I28" s="21">
        <f t="shared" si="3"/>
        <v>23.332858709794269</v>
      </c>
      <c r="J28" s="22">
        <f t="shared" si="4"/>
        <v>22.070963378224612</v>
      </c>
    </row>
    <row r="29" spans="2:10" s="39" customFormat="1" ht="21.6" customHeight="1" x14ac:dyDescent="0.25">
      <c r="B29" s="1">
        <v>20</v>
      </c>
      <c r="C29" s="5" t="s">
        <v>26</v>
      </c>
      <c r="D29" s="35">
        <v>5</v>
      </c>
      <c r="E29" s="35">
        <v>22096.111358569</v>
      </c>
      <c r="F29" s="35">
        <v>845</v>
      </c>
      <c r="G29" s="35">
        <v>21251.111358569</v>
      </c>
      <c r="H29" s="35">
        <v>10738.190715723475</v>
      </c>
      <c r="I29" s="21">
        <f t="shared" si="3"/>
        <v>50.530019510690472</v>
      </c>
      <c r="J29" s="22">
        <f t="shared" si="4"/>
        <v>48.597649339593609</v>
      </c>
    </row>
    <row r="30" spans="2:10" s="39" customFormat="1" ht="21.6" customHeight="1" x14ac:dyDescent="0.25">
      <c r="B30" s="1">
        <v>21</v>
      </c>
      <c r="C30" s="6" t="s">
        <v>27</v>
      </c>
      <c r="D30" s="35">
        <v>1</v>
      </c>
      <c r="E30" s="35">
        <v>1229.4100000000001</v>
      </c>
      <c r="F30" s="35">
        <v>13.75</v>
      </c>
      <c r="G30" s="35">
        <v>1215.6600000000001</v>
      </c>
      <c r="H30" s="35">
        <v>3121.01</v>
      </c>
      <c r="I30" s="21">
        <f>H30*100/G30</f>
        <v>256.73379069805702</v>
      </c>
      <c r="J30" s="22">
        <f>H30*100/E30</f>
        <v>253.86242181208871</v>
      </c>
    </row>
    <row r="31" spans="2:10" s="39" customFormat="1" ht="21.6" customHeight="1" x14ac:dyDescent="0.25">
      <c r="B31" s="1">
        <v>22</v>
      </c>
      <c r="C31" s="5" t="s">
        <v>28</v>
      </c>
      <c r="D31" s="35">
        <v>6</v>
      </c>
      <c r="E31" s="35">
        <v>9556.4906357</v>
      </c>
      <c r="F31" s="35">
        <v>623.09075399999995</v>
      </c>
      <c r="G31" s="35">
        <v>8933.3998816999992</v>
      </c>
      <c r="H31" s="35">
        <v>1618.4592948</v>
      </c>
      <c r="I31" s="21">
        <f t="shared" ref="I31:I32" si="5">H31*100/G31</f>
        <v>18.116946697028546</v>
      </c>
      <c r="J31" s="22">
        <f t="shared" ref="J31:J32" si="6">H31*100/E31</f>
        <v>16.935707431700422</v>
      </c>
    </row>
    <row r="32" spans="2:10" s="39" customFormat="1" ht="21.6" customHeight="1" thickBot="1" x14ac:dyDescent="0.3">
      <c r="B32" s="1">
        <v>23</v>
      </c>
      <c r="C32" s="7" t="s">
        <v>29</v>
      </c>
      <c r="D32" s="35">
        <v>5</v>
      </c>
      <c r="E32" s="35">
        <v>64460</v>
      </c>
      <c r="F32" s="35">
        <v>1636</v>
      </c>
      <c r="G32" s="35">
        <v>62824</v>
      </c>
      <c r="H32" s="35">
        <v>6527</v>
      </c>
      <c r="I32" s="21">
        <f t="shared" si="5"/>
        <v>10.389341652871513</v>
      </c>
      <c r="J32" s="22">
        <f t="shared" si="6"/>
        <v>10.125659323611542</v>
      </c>
    </row>
    <row r="33" spans="2:10" s="39" customFormat="1" ht="21.6" customHeight="1" thickBot="1" x14ac:dyDescent="0.3">
      <c r="B33" s="13"/>
      <c r="C33" s="10" t="s">
        <v>30</v>
      </c>
      <c r="D33" s="36">
        <f>SUM(D22:D32)</f>
        <v>83</v>
      </c>
      <c r="E33" s="36">
        <f>SUM(E22:E32)</f>
        <v>730653.29660986899</v>
      </c>
      <c r="F33" s="36">
        <f>SUM(F22:F32)</f>
        <v>68755.720754000009</v>
      </c>
      <c r="G33" s="36">
        <f>SUM(G22:G32)</f>
        <v>661897.57585586898</v>
      </c>
      <c r="H33" s="36">
        <f>SUM(H22:H32)</f>
        <v>243420.03750305049</v>
      </c>
      <c r="I33" s="29">
        <f t="shared" ref="I33:I38" si="7">H33*100/G33</f>
        <v>36.776088383205717</v>
      </c>
      <c r="J33" s="26">
        <f t="shared" ref="J33:J38" si="8">H33*100/E33</f>
        <v>33.315395774231916</v>
      </c>
    </row>
    <row r="34" spans="2:10" s="39" customFormat="1" ht="21.6" customHeight="1" x14ac:dyDescent="0.25">
      <c r="B34" s="1">
        <v>24</v>
      </c>
      <c r="C34" s="8" t="s">
        <v>31</v>
      </c>
      <c r="D34" s="35">
        <v>1</v>
      </c>
      <c r="E34" s="35">
        <v>29494</v>
      </c>
      <c r="F34" s="35">
        <v>1235</v>
      </c>
      <c r="G34" s="35">
        <v>28259</v>
      </c>
      <c r="H34" s="35">
        <v>7247.95</v>
      </c>
      <c r="I34" s="21">
        <f t="shared" si="7"/>
        <v>25.648289040659613</v>
      </c>
      <c r="J34" s="22">
        <f t="shared" si="8"/>
        <v>24.574320200718791</v>
      </c>
    </row>
    <row r="35" spans="2:10" s="39" customFormat="1" ht="21.6" customHeight="1" thickBot="1" x14ac:dyDescent="0.3">
      <c r="B35" s="1">
        <v>25</v>
      </c>
      <c r="C35" s="9" t="s">
        <v>48</v>
      </c>
      <c r="D35" s="35">
        <v>12</v>
      </c>
      <c r="E35" s="35">
        <v>72348.81</v>
      </c>
      <c r="F35" s="35">
        <v>2461</v>
      </c>
      <c r="G35" s="35">
        <v>69887.81</v>
      </c>
      <c r="H35" s="35">
        <v>33923.589999999997</v>
      </c>
      <c r="I35" s="21">
        <f t="shared" si="7"/>
        <v>48.540067287843179</v>
      </c>
      <c r="J35" s="22">
        <f t="shared" si="8"/>
        <v>46.888939845727933</v>
      </c>
    </row>
    <row r="36" spans="2:10" s="39" customFormat="1" ht="21.6" customHeight="1" thickBot="1" x14ac:dyDescent="0.3">
      <c r="B36" s="16"/>
      <c r="C36" s="14" t="s">
        <v>32</v>
      </c>
      <c r="D36" s="36">
        <f>SUM(D34:D35)</f>
        <v>13</v>
      </c>
      <c r="E36" s="36">
        <f>SUM(E34:E35)</f>
        <v>101842.81</v>
      </c>
      <c r="F36" s="36">
        <f>SUM(F34:F35)</f>
        <v>3696</v>
      </c>
      <c r="G36" s="36">
        <f>SUM(G34:G35)</f>
        <v>98146.81</v>
      </c>
      <c r="H36" s="36">
        <f>SUM(H34:H35)</f>
        <v>41171.539999999994</v>
      </c>
      <c r="I36" s="29">
        <f t="shared" si="7"/>
        <v>41.948933439609497</v>
      </c>
      <c r="J36" s="30">
        <f t="shared" si="8"/>
        <v>40.426555394533985</v>
      </c>
    </row>
    <row r="37" spans="2:10" s="39" customFormat="1" ht="21.6" customHeight="1" thickBot="1" x14ac:dyDescent="0.3">
      <c r="B37" s="16"/>
      <c r="C37" s="14" t="s">
        <v>33</v>
      </c>
      <c r="D37" s="36">
        <f>SUM(D33+D36)</f>
        <v>96</v>
      </c>
      <c r="E37" s="36">
        <f>SUM(E33+E36)</f>
        <v>832496.10660986905</v>
      </c>
      <c r="F37" s="36">
        <f>SUM(F33+F36)</f>
        <v>72451.720754000009</v>
      </c>
      <c r="G37" s="36">
        <f>SUM(G33+G36)</f>
        <v>760044.38585586892</v>
      </c>
      <c r="H37" s="36">
        <f>SUM(H33+H36)</f>
        <v>284591.5775030505</v>
      </c>
      <c r="I37" s="29">
        <f t="shared" si="7"/>
        <v>37.444073372448941</v>
      </c>
      <c r="J37" s="26">
        <f t="shared" si="8"/>
        <v>34.185334350929047</v>
      </c>
    </row>
    <row r="38" spans="2:10" s="39" customFormat="1" ht="21.6" customHeight="1" thickBot="1" x14ac:dyDescent="0.3">
      <c r="B38" s="15">
        <v>26</v>
      </c>
      <c r="C38" s="11" t="s">
        <v>34</v>
      </c>
      <c r="D38" s="35">
        <v>39</v>
      </c>
      <c r="E38" s="35">
        <v>148742.16</v>
      </c>
      <c r="F38" s="35">
        <v>756.66</v>
      </c>
      <c r="G38" s="35">
        <v>147985.5</v>
      </c>
      <c r="H38" s="35">
        <v>63060.22</v>
      </c>
      <c r="I38" s="38">
        <f t="shared" si="7"/>
        <v>42.612431623368508</v>
      </c>
      <c r="J38" s="34">
        <f t="shared" si="8"/>
        <v>42.395659710737021</v>
      </c>
    </row>
    <row r="39" spans="2:10" s="39" customFormat="1" ht="21.6" customHeight="1" thickBot="1" x14ac:dyDescent="0.3">
      <c r="B39" s="16"/>
      <c r="C39" s="14" t="s">
        <v>35</v>
      </c>
      <c r="D39" s="36">
        <v>39</v>
      </c>
      <c r="E39" s="36">
        <f>SUM(E38)</f>
        <v>148742.16</v>
      </c>
      <c r="F39" s="36">
        <f t="shared" ref="F39:J39" si="9">SUM(F38)</f>
        <v>756.66</v>
      </c>
      <c r="G39" s="36">
        <f t="shared" si="9"/>
        <v>147985.5</v>
      </c>
      <c r="H39" s="36">
        <f t="shared" si="9"/>
        <v>63060.22</v>
      </c>
      <c r="I39" s="29">
        <f t="shared" si="9"/>
        <v>42.612431623368508</v>
      </c>
      <c r="J39" s="26">
        <f t="shared" si="9"/>
        <v>42.395659710737021</v>
      </c>
    </row>
    <row r="40" spans="2:10" s="39" customFormat="1" ht="21.6" customHeight="1" thickBot="1" x14ac:dyDescent="0.3">
      <c r="B40" s="16"/>
      <c r="C40" s="14" t="s">
        <v>36</v>
      </c>
      <c r="D40" s="36">
        <f>SUM(D21+D37+D39)</f>
        <v>365</v>
      </c>
      <c r="E40" s="36">
        <f>SUM(E21+E37+E39)</f>
        <v>3498789.4666098692</v>
      </c>
      <c r="F40" s="36">
        <f>SUM(F21+F37+F39)</f>
        <v>499139.90075399994</v>
      </c>
      <c r="G40" s="36">
        <f>SUM(G21+G37+G39)</f>
        <v>2999649.5658558691</v>
      </c>
      <c r="H40" s="36">
        <f>SUM(H21+H37+H39)</f>
        <v>947934.89750305051</v>
      </c>
      <c r="I40" s="29">
        <f>H40*100/G40</f>
        <v>31.601521334129007</v>
      </c>
      <c r="J40" s="26">
        <f>H40*100/E40</f>
        <v>27.09322485818349</v>
      </c>
    </row>
    <row r="41" spans="2:10" s="39" customFormat="1" ht="21.6" customHeight="1" thickBot="1" x14ac:dyDescent="0.3">
      <c r="B41" s="15">
        <v>27</v>
      </c>
      <c r="C41" s="11" t="s">
        <v>37</v>
      </c>
      <c r="D41" s="35">
        <v>67</v>
      </c>
      <c r="E41" s="35">
        <v>209824.16</v>
      </c>
      <c r="F41" s="35">
        <v>6.67</v>
      </c>
      <c r="G41" s="35">
        <v>209817.49</v>
      </c>
      <c r="H41" s="35">
        <v>58099.87</v>
      </c>
      <c r="I41" s="21">
        <f t="shared" ref="I41" si="10">H41*100/G41</f>
        <v>27.69067059185581</v>
      </c>
      <c r="J41" s="22">
        <f>H41*100/E41</f>
        <v>27.689790346354776</v>
      </c>
    </row>
    <row r="42" spans="2:10" s="39" customFormat="1" ht="21.6" customHeight="1" thickBot="1" x14ac:dyDescent="0.3">
      <c r="B42" s="16"/>
      <c r="C42" s="14" t="s">
        <v>38</v>
      </c>
      <c r="D42" s="36">
        <f>SUM(D41)</f>
        <v>67</v>
      </c>
      <c r="E42" s="36">
        <f t="shared" ref="E42:H42" si="11">SUM(E41)</f>
        <v>209824.16</v>
      </c>
      <c r="F42" s="36">
        <f t="shared" si="11"/>
        <v>6.67</v>
      </c>
      <c r="G42" s="36">
        <f t="shared" si="11"/>
        <v>209817.49</v>
      </c>
      <c r="H42" s="36">
        <f t="shared" si="11"/>
        <v>58099.87</v>
      </c>
      <c r="I42" s="29">
        <f t="shared" ref="I42" si="12">SUM(I41)</f>
        <v>27.69067059185581</v>
      </c>
      <c r="J42" s="26">
        <f t="shared" ref="J42" si="13">SUM(J41)</f>
        <v>27.689790346354776</v>
      </c>
    </row>
    <row r="43" spans="2:10" s="39" customFormat="1" ht="21.6" customHeight="1" x14ac:dyDescent="0.25">
      <c r="B43" s="1">
        <v>28</v>
      </c>
      <c r="C43" s="8" t="s">
        <v>47</v>
      </c>
      <c r="D43" s="35">
        <v>5</v>
      </c>
      <c r="E43" s="35">
        <v>0</v>
      </c>
      <c r="F43" s="35">
        <v>0</v>
      </c>
      <c r="G43" s="35">
        <v>0</v>
      </c>
      <c r="H43" s="35">
        <v>6360.04</v>
      </c>
      <c r="I43" s="21">
        <v>0</v>
      </c>
      <c r="J43" s="22">
        <v>0</v>
      </c>
    </row>
    <row r="44" spans="2:10" s="39" customFormat="1" ht="21.6" customHeight="1" thickBot="1" x14ac:dyDescent="0.3">
      <c r="B44" s="12">
        <v>29</v>
      </c>
      <c r="C44" s="9" t="s">
        <v>49</v>
      </c>
      <c r="D44" s="35">
        <v>2</v>
      </c>
      <c r="E44" s="35">
        <v>5721</v>
      </c>
      <c r="F44" s="35">
        <v>0.02</v>
      </c>
      <c r="G44" s="35">
        <v>5720.98</v>
      </c>
      <c r="H44" s="35">
        <v>6972</v>
      </c>
      <c r="I44" s="21">
        <f>H44*100/G44</f>
        <v>121.86723253708281</v>
      </c>
      <c r="J44" s="22">
        <f>H44*100/E44</f>
        <v>121.86680650235972</v>
      </c>
    </row>
    <row r="45" spans="2:10" s="39" customFormat="1" ht="21.6" customHeight="1" thickBot="1" x14ac:dyDescent="0.3">
      <c r="B45" s="16"/>
      <c r="C45" s="14" t="s">
        <v>39</v>
      </c>
      <c r="D45" s="36">
        <f>SUM(D43:D44)</f>
        <v>7</v>
      </c>
      <c r="E45" s="36">
        <f t="shared" ref="E45:H45" si="14">SUM(E43:E44)</f>
        <v>5721</v>
      </c>
      <c r="F45" s="36">
        <f t="shared" si="14"/>
        <v>0.02</v>
      </c>
      <c r="G45" s="36">
        <f t="shared" si="14"/>
        <v>5720.98</v>
      </c>
      <c r="H45" s="36">
        <f t="shared" si="14"/>
        <v>13332.04</v>
      </c>
      <c r="I45" s="29">
        <f>H45*100/G45</f>
        <v>233.03769633873918</v>
      </c>
      <c r="J45" s="26">
        <f>H45*100/E45</f>
        <v>233.03688166404476</v>
      </c>
    </row>
    <row r="46" spans="2:10" s="39" customFormat="1" ht="49.2" customHeight="1" thickBot="1" x14ac:dyDescent="0.3">
      <c r="B46" s="16"/>
      <c r="C46" s="17" t="s">
        <v>2</v>
      </c>
      <c r="D46" s="35">
        <v>0</v>
      </c>
      <c r="E46" s="36"/>
      <c r="F46" s="37"/>
      <c r="G46" s="36"/>
      <c r="H46" s="36">
        <v>25000</v>
      </c>
      <c r="I46" s="29">
        <v>0</v>
      </c>
      <c r="J46" s="31">
        <v>0</v>
      </c>
    </row>
    <row r="47" spans="2:10" s="39" customFormat="1" ht="21.6" customHeight="1" thickBot="1" x14ac:dyDescent="0.3">
      <c r="B47" s="3"/>
      <c r="C47" s="10" t="s">
        <v>3</v>
      </c>
      <c r="D47" s="36">
        <f>SUM(D42+D45+D40)</f>
        <v>439</v>
      </c>
      <c r="E47" s="36">
        <f>SUM(E40+E42+E45)</f>
        <v>3714334.6266098693</v>
      </c>
      <c r="F47" s="36">
        <f t="shared" ref="F47:G47" si="15">SUM(F40+F42+F45)</f>
        <v>499146.59075399995</v>
      </c>
      <c r="G47" s="36">
        <f t="shared" si="15"/>
        <v>3215188.0358558693</v>
      </c>
      <c r="H47" s="36">
        <f>SUM(H40+H42+H45+H46)</f>
        <v>1044366.8075030505</v>
      </c>
      <c r="I47" s="32">
        <f>H47*100/G47</f>
        <v>32.482293285998885</v>
      </c>
      <c r="J47" s="33">
        <f>H47*100/E47</f>
        <v>28.117197627297795</v>
      </c>
    </row>
    <row r="48" spans="2:10" x14ac:dyDescent="0.3">
      <c r="I48" s="41" t="s">
        <v>4</v>
      </c>
      <c r="J48" s="41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75" top="0.56999999999999995" bottom="0.48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2022-05-09T12:12:53Z</dcterms:modified>
</cp:coreProperties>
</file>