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JUN 22" sheetId="2" r:id="rId1"/>
  </sheets>
  <definedNames>
    <definedName name="_xlnm.Print_Area" localSheetId="0">'JUN 22'!$A$1:$J$47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2" l="1"/>
  <c r="H45" i="2"/>
  <c r="I42" i="2"/>
  <c r="H42" i="2"/>
  <c r="I41" i="2"/>
  <c r="H41" i="2"/>
  <c r="I39" i="2"/>
  <c r="H39" i="2"/>
  <c r="I36" i="2"/>
  <c r="H36" i="2"/>
  <c r="I33" i="2"/>
  <c r="H33" i="2"/>
  <c r="I32" i="2"/>
  <c r="H32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D34" i="2" l="1"/>
  <c r="E34" i="2"/>
  <c r="F34" i="2"/>
  <c r="G34" i="2"/>
  <c r="C34" i="2"/>
  <c r="F21" i="2" l="1"/>
  <c r="D43" i="2" l="1"/>
  <c r="E43" i="2"/>
  <c r="F43" i="2"/>
  <c r="G43" i="2"/>
  <c r="C43" i="2"/>
  <c r="I43" i="2" l="1"/>
  <c r="H43" i="2"/>
  <c r="D40" i="2"/>
  <c r="E40" i="2"/>
  <c r="G40" i="2"/>
  <c r="C40" i="2"/>
  <c r="F40" i="2" l="1"/>
  <c r="H40" i="2" s="1"/>
  <c r="G37" i="2" l="1"/>
  <c r="E37" i="2"/>
  <c r="D37" i="2"/>
  <c r="C37" i="2"/>
  <c r="G31" i="2"/>
  <c r="E31" i="2"/>
  <c r="D31" i="2"/>
  <c r="C31" i="2"/>
  <c r="G21" i="2"/>
  <c r="E21" i="2"/>
  <c r="D21" i="2"/>
  <c r="C21" i="2"/>
  <c r="I9" i="2"/>
  <c r="H9" i="2"/>
  <c r="E35" i="2" l="1"/>
  <c r="G35" i="2"/>
  <c r="D35" i="2"/>
  <c r="D38" i="2" s="1"/>
  <c r="C35" i="2"/>
  <c r="I40" i="2"/>
  <c r="H34" i="2"/>
  <c r="I37" i="2"/>
  <c r="H21" i="2"/>
  <c r="F37" i="2"/>
  <c r="H37" i="2" s="1"/>
  <c r="I34" i="2"/>
  <c r="I31" i="2"/>
  <c r="F31" i="2"/>
  <c r="H31" i="2" s="1"/>
  <c r="I21" i="2"/>
  <c r="G38" i="2" l="1"/>
  <c r="G45" i="2" s="1"/>
  <c r="E38" i="2"/>
  <c r="E45" i="2" s="1"/>
  <c r="C38" i="2"/>
  <c r="C45" i="2" s="1"/>
  <c r="I35" i="2"/>
  <c r="F35" i="2"/>
  <c r="F38" i="2" s="1"/>
  <c r="D45" i="2"/>
  <c r="I38" i="2" l="1"/>
  <c r="H35" i="2"/>
  <c r="F45" i="2" l="1"/>
  <c r="H38" i="2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<sst xmlns="http://schemas.openxmlformats.org/spreadsheetml/2006/main" count="51" uniqueCount="51">
  <si>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</si>
  <si>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</si>
  <si>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</si>
  <si>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</si>
  <si>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</si>
  <si>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</si>
  <si>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</si>
  <si>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</si>
  <si>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</si>
  <si>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</si>
  <si>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</si>
  <si>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</si>
  <si>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</si>
  <si>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</si>
  <si>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</si>
  <si>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</si>
  <si>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</si>
  <si>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</si>
  <si>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</si>
  <si>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</si>
  <si>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</si>
  <si>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</si>
  <si>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</si>
  <si>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</si>
  <si>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</si>
  <si>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</si>
  <si>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</si>
  <si>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</si>
  <si>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</si>
  <si>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</si>
  <si>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</si>
  <si>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</si>
  <si>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</si>
  <si>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</si>
  <si>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</si>
  <si>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</si>
  <si>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</si>
  <si>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</si>
  <si>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</si>
  <si>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</si>
  <si>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</si>
  <si>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</si>
  <si>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</si>
  <si>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</si>
  <si>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</si>
  <si>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</si>
  <si>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>Punjab State Co-op Bank</t>
  </si>
  <si>
    <t>SIDBI/CUCB</t>
  </si>
  <si>
    <t>AU Small Finanace Bank</t>
  </si>
  <si>
    <t>CD RATIO OF BANKS AS ON 30.06.2022 (Net of NRE Deposit)</t>
  </si>
  <si>
    <t>Annexure -11.3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</si>
</sst>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7" fillId="0" borderId="2" xfId="0" applyNumberFormat="1" applyFont="1" applyBorder="1" applyAlignment="1">
      <alignment horizontal="left" vertical="top"/>
    </xf>
    <xf numFmtId="1" fontId="7" fillId="0" borderId="19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right"/>
    </xf>
    <xf numFmtId="2" fontId="5" fillId="2" borderId="17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horizontal="left" vertical="top"/>
    </xf>
    <xf numFmtId="2" fontId="10" fillId="2" borderId="10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7" fillId="0" borderId="14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5" fillId="2" borderId="14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zoomScaleNormal="100" workbookViewId="0">
      <selection activeCell="F13" sqref="F13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  <col min="11" max="11" width="8.33203125" customWidth="1"/>
    <col min="12" max="13" width="8.88671875" hidden="1" customWidth="1"/>
  </cols>
  <sheetData>
    <row r="2" spans="1:9" ht="15" thickBot="1" x14ac:dyDescent="0.35">
      <c r="H2" s="38" t="s">
        <v>50</v>
      </c>
      <c r="I2" s="38"/>
    </row>
    <row r="3" spans="1:9" ht="22.8" thickBot="1" x14ac:dyDescent="0.4">
      <c r="A3" s="39" t="s">
        <v>44</v>
      </c>
      <c r="B3" s="40"/>
      <c r="C3" s="40"/>
      <c r="D3" s="40"/>
      <c r="E3" s="40"/>
      <c r="F3" s="40"/>
      <c r="G3" s="40"/>
      <c r="H3" s="40"/>
      <c r="I3" s="41"/>
    </row>
    <row r="4" spans="1:9" s="8" customFormat="1" ht="14.25" customHeight="1" thickBot="1" x14ac:dyDescent="0.35">
      <c r="A4" s="45" t="s">
        <v>49</v>
      </c>
      <c r="B4" s="46"/>
      <c r="C4" s="46"/>
      <c r="D4" s="46"/>
      <c r="E4" s="46"/>
      <c r="F4" s="46"/>
      <c r="G4" s="46"/>
      <c r="H4" s="46"/>
      <c r="I4" s="47"/>
    </row>
    <row r="5" spans="1:9" s="8" customFormat="1" ht="13.65" customHeight="1" thickBot="1" x14ac:dyDescent="0.35">
      <c r="A5" s="42" t="s">
        <v>0</v>
      </c>
      <c r="B5" s="43"/>
      <c r="C5" s="43"/>
      <c r="D5" s="43"/>
      <c r="E5" s="43"/>
      <c r="F5" s="43"/>
      <c r="G5" s="43"/>
      <c r="H5" s="43"/>
      <c r="I5" s="44"/>
    </row>
    <row r="6" spans="1:9" s="8" customFormat="1" ht="39" customHeight="1" x14ac:dyDescent="0.3">
      <c r="A6" s="48" t="s">
        <v>4</v>
      </c>
      <c r="B6" s="48" t="s">
        <v>1</v>
      </c>
      <c r="C6" s="50" t="s">
        <v>35</v>
      </c>
      <c r="D6" s="50" t="s">
        <v>36</v>
      </c>
      <c r="E6" s="56" t="s">
        <v>37</v>
      </c>
      <c r="F6" s="50" t="s">
        <v>38</v>
      </c>
      <c r="G6" s="50" t="s">
        <v>39</v>
      </c>
      <c r="H6" s="52" t="s">
        <v>40</v>
      </c>
      <c r="I6" s="54" t="s">
        <v>41</v>
      </c>
    </row>
    <row r="7" spans="1:9" s="8" customFormat="1" ht="30" customHeight="1" thickBot="1" x14ac:dyDescent="0.35">
      <c r="A7" s="49"/>
      <c r="B7" s="49"/>
      <c r="C7" s="51"/>
      <c r="D7" s="51"/>
      <c r="E7" s="57"/>
      <c r="F7" s="51"/>
      <c r="G7" s="51"/>
      <c r="H7" s="53"/>
      <c r="I7" s="55"/>
    </row>
    <row r="8" spans="1:9" s="8" customFormat="1" ht="15.75" customHeight="1" thickBot="1" x14ac:dyDescent="0.35">
      <c r="A8" s="6"/>
      <c r="B8" s="7"/>
      <c r="C8" s="9">
        <v>1</v>
      </c>
      <c r="D8" s="9">
        <v>2</v>
      </c>
      <c r="E8" s="10">
        <v>3</v>
      </c>
      <c r="F8" s="9">
        <v>4</v>
      </c>
      <c r="G8" s="9">
        <v>5</v>
      </c>
      <c r="H8" s="9">
        <v>6</v>
      </c>
      <c r="I8" s="11">
        <v>7</v>
      </c>
    </row>
    <row r="9" spans="1:9" s="8" customFormat="1" ht="18.899999999999999" customHeight="1" x14ac:dyDescent="0.3">
      <c r="A9" s="2">
        <v>1</v>
      </c>
      <c r="B9" s="12" t="s">
        <v>5</v>
      </c>
      <c r="C9" s="24">
        <v>4</v>
      </c>
      <c r="D9" s="24">
        <v>51943</v>
      </c>
      <c r="E9" s="24">
        <v>24031</v>
      </c>
      <c r="F9" s="24">
        <v>27912</v>
      </c>
      <c r="G9" s="24">
        <v>5640</v>
      </c>
      <c r="H9" s="20">
        <f>G9/F9*100</f>
        <v>20.206362854686155</v>
      </c>
      <c r="I9" s="21">
        <f>G9/D9*100</f>
        <v>10.858055945940743</v>
      </c>
    </row>
    <row r="10" spans="1:9" s="8" customFormat="1" ht="18.899999999999999" customHeight="1" x14ac:dyDescent="0.3">
      <c r="A10" s="2">
        <v>2</v>
      </c>
      <c r="B10" s="12" t="s">
        <v>6</v>
      </c>
      <c r="C10" s="24">
        <v>4</v>
      </c>
      <c r="D10" s="24">
        <v>32976</v>
      </c>
      <c r="E10" s="24">
        <v>11125</v>
      </c>
      <c r="F10" s="24">
        <v>21851</v>
      </c>
      <c r="G10" s="24">
        <v>8290</v>
      </c>
      <c r="H10" s="20">
        <f t="shared" ref="H10:H20" si="0">G10/F10*100</f>
        <v>37.938767104480341</v>
      </c>
      <c r="I10" s="21">
        <f t="shared" ref="I10:I20" si="1">G10/D10*100</f>
        <v>25.13949539058709</v>
      </c>
    </row>
    <row r="11" spans="1:9" s="8" customFormat="1" ht="18.899999999999999" customHeight="1" x14ac:dyDescent="0.3">
      <c r="A11" s="2">
        <v>3</v>
      </c>
      <c r="B11" s="12" t="s">
        <v>7</v>
      </c>
      <c r="C11" s="24">
        <v>1</v>
      </c>
      <c r="D11" s="24">
        <v>3516</v>
      </c>
      <c r="E11" s="24">
        <v>63.13</v>
      </c>
      <c r="F11" s="24">
        <v>3452.87</v>
      </c>
      <c r="G11" s="24">
        <v>1549</v>
      </c>
      <c r="H11" s="20">
        <f t="shared" si="0"/>
        <v>44.861231381430521</v>
      </c>
      <c r="I11" s="21">
        <f t="shared" si="1"/>
        <v>44.055745164960179</v>
      </c>
    </row>
    <row r="12" spans="1:9" s="8" customFormat="1" ht="18.899999999999999" customHeight="1" x14ac:dyDescent="0.3">
      <c r="A12" s="2">
        <v>4</v>
      </c>
      <c r="B12" s="12" t="s">
        <v>8</v>
      </c>
      <c r="C12" s="24">
        <v>11</v>
      </c>
      <c r="D12" s="24">
        <v>65894</v>
      </c>
      <c r="E12" s="24">
        <v>4734</v>
      </c>
      <c r="F12" s="24">
        <v>61160</v>
      </c>
      <c r="G12" s="24">
        <v>20606</v>
      </c>
      <c r="H12" s="20">
        <f t="shared" si="0"/>
        <v>33.691955526487902</v>
      </c>
      <c r="I12" s="21">
        <f t="shared" si="1"/>
        <v>31.271435942574438</v>
      </c>
    </row>
    <row r="13" spans="1:9" s="8" customFormat="1" ht="18.899999999999999" customHeight="1" x14ac:dyDescent="0.3">
      <c r="A13" s="2">
        <v>5</v>
      </c>
      <c r="B13" s="12" t="s">
        <v>9</v>
      </c>
      <c r="C13" s="24">
        <v>4</v>
      </c>
      <c r="D13" s="24">
        <v>46400</v>
      </c>
      <c r="E13" s="24">
        <v>12940</v>
      </c>
      <c r="F13" s="24">
        <v>33460</v>
      </c>
      <c r="G13" s="24">
        <v>6302</v>
      </c>
      <c r="H13" s="20">
        <f t="shared" si="0"/>
        <v>18.8344291691572</v>
      </c>
      <c r="I13" s="21">
        <f t="shared" si="1"/>
        <v>13.581896551724137</v>
      </c>
    </row>
    <row r="14" spans="1:9" s="8" customFormat="1" ht="18.899999999999999" customHeight="1" x14ac:dyDescent="0.3">
      <c r="A14" s="2">
        <v>6</v>
      </c>
      <c r="B14" s="12" t="s">
        <v>10</v>
      </c>
      <c r="C14" s="24">
        <v>5</v>
      </c>
      <c r="D14" s="24">
        <v>46497</v>
      </c>
      <c r="E14" s="24">
        <v>1231</v>
      </c>
      <c r="F14" s="24">
        <v>45266</v>
      </c>
      <c r="G14" s="24">
        <v>7098</v>
      </c>
      <c r="H14" s="20">
        <f t="shared" si="0"/>
        <v>15.680643308443424</v>
      </c>
      <c r="I14" s="21">
        <f t="shared" si="1"/>
        <v>15.265501000064521</v>
      </c>
    </row>
    <row r="15" spans="1:9" s="8" customFormat="1" ht="18.899999999999999" customHeight="1" x14ac:dyDescent="0.3">
      <c r="A15" s="2">
        <v>7</v>
      </c>
      <c r="B15" s="12" t="s">
        <v>11</v>
      </c>
      <c r="C15" s="24">
        <v>5</v>
      </c>
      <c r="D15" s="24">
        <v>21347</v>
      </c>
      <c r="E15" s="24">
        <v>868</v>
      </c>
      <c r="F15" s="24">
        <v>20479</v>
      </c>
      <c r="G15" s="24">
        <v>1722</v>
      </c>
      <c r="H15" s="20">
        <f t="shared" si="0"/>
        <v>8.4086137018409097</v>
      </c>
      <c r="I15" s="21">
        <f t="shared" si="1"/>
        <v>8.0667072656579375</v>
      </c>
    </row>
    <row r="16" spans="1:9" s="8" customFormat="1" ht="18.899999999999999" customHeight="1" x14ac:dyDescent="0.3">
      <c r="A16" s="2">
        <v>8</v>
      </c>
      <c r="B16" s="12" t="s">
        <v>12</v>
      </c>
      <c r="C16" s="24">
        <v>21</v>
      </c>
      <c r="D16" s="24">
        <v>106404</v>
      </c>
      <c r="E16" s="24">
        <v>595.47</v>
      </c>
      <c r="F16" s="24">
        <v>105808.53</v>
      </c>
      <c r="G16" s="24">
        <v>27401</v>
      </c>
      <c r="H16" s="20">
        <f t="shared" si="0"/>
        <v>25.896777887378271</v>
      </c>
      <c r="I16" s="21">
        <f t="shared" si="1"/>
        <v>25.75185143415661</v>
      </c>
    </row>
    <row r="17" spans="1:9" s="8" customFormat="1" ht="18.899999999999999" customHeight="1" x14ac:dyDescent="0.3">
      <c r="A17" s="2">
        <v>9</v>
      </c>
      <c r="B17" s="12" t="s">
        <v>13</v>
      </c>
      <c r="C17" s="24">
        <v>29</v>
      </c>
      <c r="D17" s="24">
        <v>397994</v>
      </c>
      <c r="E17" s="24">
        <v>98763</v>
      </c>
      <c r="F17" s="24">
        <v>299231</v>
      </c>
      <c r="G17" s="24">
        <v>63690</v>
      </c>
      <c r="H17" s="20">
        <f t="shared" si="0"/>
        <v>21.284559420648261</v>
      </c>
      <c r="I17" s="21">
        <f t="shared" si="1"/>
        <v>16.00275381035895</v>
      </c>
    </row>
    <row r="18" spans="1:9" s="8" customFormat="1" ht="18.899999999999999" customHeight="1" x14ac:dyDescent="0.3">
      <c r="A18" s="2">
        <v>10</v>
      </c>
      <c r="B18" s="12" t="s">
        <v>14</v>
      </c>
      <c r="C18" s="24">
        <v>18</v>
      </c>
      <c r="D18" s="24">
        <v>347300</v>
      </c>
      <c r="E18" s="24">
        <v>116024</v>
      </c>
      <c r="F18" s="24">
        <v>231276</v>
      </c>
      <c r="G18" s="24">
        <v>41200</v>
      </c>
      <c r="H18" s="20">
        <f t="shared" si="0"/>
        <v>17.814213320880679</v>
      </c>
      <c r="I18" s="21">
        <f t="shared" si="1"/>
        <v>11.862942700835013</v>
      </c>
    </row>
    <row r="19" spans="1:9" s="8" customFormat="1" ht="18.899999999999999" customHeight="1" x14ac:dyDescent="0.3">
      <c r="A19" s="2">
        <v>11</v>
      </c>
      <c r="B19" s="12" t="s">
        <v>15</v>
      </c>
      <c r="C19" s="24">
        <v>3</v>
      </c>
      <c r="D19" s="24">
        <v>13712</v>
      </c>
      <c r="E19" s="24">
        <v>1959</v>
      </c>
      <c r="F19" s="24">
        <v>11753</v>
      </c>
      <c r="G19" s="24">
        <v>1864</v>
      </c>
      <c r="H19" s="20">
        <f t="shared" si="0"/>
        <v>15.859780481579172</v>
      </c>
      <c r="I19" s="21">
        <f t="shared" si="1"/>
        <v>13.593932322053675</v>
      </c>
    </row>
    <row r="20" spans="1:9" s="8" customFormat="1" ht="18.899999999999999" customHeight="1" thickBot="1" x14ac:dyDescent="0.35">
      <c r="A20" s="2">
        <v>12</v>
      </c>
      <c r="B20" s="12" t="s">
        <v>16</v>
      </c>
      <c r="C20" s="24">
        <v>8</v>
      </c>
      <c r="D20" s="24">
        <v>55240</v>
      </c>
      <c r="E20" s="24">
        <v>3397</v>
      </c>
      <c r="F20" s="24">
        <v>51843</v>
      </c>
      <c r="G20" s="24">
        <v>9654</v>
      </c>
      <c r="H20" s="20">
        <f t="shared" si="0"/>
        <v>18.621607545859614</v>
      </c>
      <c r="I20" s="21">
        <f t="shared" si="1"/>
        <v>17.476466328747282</v>
      </c>
    </row>
    <row r="21" spans="1:9" s="8" customFormat="1" ht="18.899999999999999" customHeight="1" thickBot="1" x14ac:dyDescent="0.35">
      <c r="A21" s="3"/>
      <c r="B21" s="13" t="s">
        <v>17</v>
      </c>
      <c r="C21" s="29">
        <f>SUM(C9:C20)</f>
        <v>113</v>
      </c>
      <c r="D21" s="29">
        <f>SUM(D9:D20)</f>
        <v>1189223</v>
      </c>
      <c r="E21" s="29">
        <f>SUM(E9:E20)</f>
        <v>275730.59999999998</v>
      </c>
      <c r="F21" s="29">
        <f>SUM(F9:F20)</f>
        <v>913492.4</v>
      </c>
      <c r="G21" s="29">
        <f>SUM(G9:G20)</f>
        <v>195016</v>
      </c>
      <c r="H21" s="22">
        <f t="shared" ref="H21:H38" si="2">G21/F21*100</f>
        <v>21.348398738730612</v>
      </c>
      <c r="I21" s="23">
        <f t="shared" ref="I21:I42" si="3">G21/D21*100</f>
        <v>16.398606485074708</v>
      </c>
    </row>
    <row r="22" spans="1:9" s="8" customFormat="1" ht="18.899999999999999" customHeight="1" x14ac:dyDescent="0.3">
      <c r="A22" s="1">
        <v>13</v>
      </c>
      <c r="B22" s="14" t="s">
        <v>18</v>
      </c>
      <c r="C22" s="24">
        <v>6</v>
      </c>
      <c r="D22" s="24">
        <v>27100</v>
      </c>
      <c r="E22" s="24">
        <v>3703</v>
      </c>
      <c r="F22" s="24">
        <v>23397</v>
      </c>
      <c r="G22" s="24">
        <v>5404</v>
      </c>
      <c r="H22" s="20">
        <f t="shared" si="2"/>
        <v>23.096978245074155</v>
      </c>
      <c r="I22" s="21">
        <f t="shared" si="3"/>
        <v>19.940959409594097</v>
      </c>
    </row>
    <row r="23" spans="1:9" s="8" customFormat="1" ht="18.899999999999999" customHeight="1" x14ac:dyDescent="0.3">
      <c r="A23" s="1">
        <v>14</v>
      </c>
      <c r="B23" s="12" t="s">
        <v>19</v>
      </c>
      <c r="C23" s="24">
        <v>1</v>
      </c>
      <c r="D23" s="24">
        <v>9350</v>
      </c>
      <c r="E23" s="24">
        <v>584.51</v>
      </c>
      <c r="F23" s="24">
        <v>8765.49</v>
      </c>
      <c r="G23" s="24">
        <v>415</v>
      </c>
      <c r="H23" s="20">
        <f t="shared" si="2"/>
        <v>4.7344757680403493</v>
      </c>
      <c r="I23" s="21">
        <f t="shared" si="3"/>
        <v>4.4385026737967914</v>
      </c>
    </row>
    <row r="24" spans="1:9" s="8" customFormat="1" ht="18.899999999999999" customHeight="1" x14ac:dyDescent="0.3">
      <c r="A24" s="1">
        <v>15</v>
      </c>
      <c r="B24" s="12" t="s">
        <v>20</v>
      </c>
      <c r="C24" s="24">
        <v>1</v>
      </c>
      <c r="D24" s="24">
        <v>4330.58</v>
      </c>
      <c r="E24" s="24">
        <v>236.5</v>
      </c>
      <c r="F24" s="24">
        <v>4094.08</v>
      </c>
      <c r="G24" s="24">
        <v>1995.58</v>
      </c>
      <c r="H24" s="20">
        <f t="shared" si="2"/>
        <v>48.743063154603725</v>
      </c>
      <c r="I24" s="21">
        <f t="shared" si="3"/>
        <v>46.081125391979825</v>
      </c>
    </row>
    <row r="25" spans="1:9" s="8" customFormat="1" ht="18.899999999999999" customHeight="1" x14ac:dyDescent="0.3">
      <c r="A25" s="1">
        <v>16</v>
      </c>
      <c r="B25" s="12" t="s">
        <v>21</v>
      </c>
      <c r="C25" s="24">
        <v>15</v>
      </c>
      <c r="D25" s="24">
        <v>110920</v>
      </c>
      <c r="E25" s="24">
        <v>7582</v>
      </c>
      <c r="F25" s="24">
        <v>103338</v>
      </c>
      <c r="G25" s="24">
        <v>40854</v>
      </c>
      <c r="H25" s="20">
        <f t="shared" si="2"/>
        <v>39.534343610288566</v>
      </c>
      <c r="I25" s="21">
        <f t="shared" si="3"/>
        <v>36.831950955643705</v>
      </c>
    </row>
    <row r="26" spans="1:9" s="8" customFormat="1" ht="18.899999999999999" customHeight="1" x14ac:dyDescent="0.3">
      <c r="A26" s="1">
        <v>17</v>
      </c>
      <c r="B26" s="12" t="s">
        <v>22</v>
      </c>
      <c r="C26" s="24">
        <v>2</v>
      </c>
      <c r="D26" s="24">
        <v>14207</v>
      </c>
      <c r="E26" s="24">
        <v>178</v>
      </c>
      <c r="F26" s="24">
        <v>14029</v>
      </c>
      <c r="G26" s="24">
        <v>2107</v>
      </c>
      <c r="H26" s="20">
        <f t="shared" si="2"/>
        <v>15.018889443296029</v>
      </c>
      <c r="I26" s="21">
        <f t="shared" si="3"/>
        <v>14.830717252058845</v>
      </c>
    </row>
    <row r="27" spans="1:9" s="8" customFormat="1" ht="18.899999999999999" customHeight="1" x14ac:dyDescent="0.3">
      <c r="A27" s="1">
        <v>18</v>
      </c>
      <c r="B27" s="12" t="s">
        <v>23</v>
      </c>
      <c r="C27" s="24">
        <v>3</v>
      </c>
      <c r="D27" s="24">
        <v>24178</v>
      </c>
      <c r="E27" s="24">
        <v>37</v>
      </c>
      <c r="F27" s="24">
        <v>24141</v>
      </c>
      <c r="G27" s="24">
        <v>13161</v>
      </c>
      <c r="H27" s="20">
        <f t="shared" si="2"/>
        <v>54.517211383124142</v>
      </c>
      <c r="I27" s="21">
        <f t="shared" si="3"/>
        <v>54.433782777731821</v>
      </c>
    </row>
    <row r="28" spans="1:9" s="8" customFormat="1" ht="18.899999999999999" customHeight="1" x14ac:dyDescent="0.3">
      <c r="A28" s="1">
        <v>19</v>
      </c>
      <c r="B28" s="12" t="s">
        <v>24</v>
      </c>
      <c r="C28" s="24">
        <v>6</v>
      </c>
      <c r="D28" s="24">
        <v>19780</v>
      </c>
      <c r="E28" s="24">
        <v>6977</v>
      </c>
      <c r="F28" s="24">
        <v>12803</v>
      </c>
      <c r="G28" s="24">
        <v>5562</v>
      </c>
      <c r="H28" s="20">
        <f t="shared" si="2"/>
        <v>43.442943060220266</v>
      </c>
      <c r="I28" s="21">
        <f t="shared" si="3"/>
        <v>28.119312436804854</v>
      </c>
    </row>
    <row r="29" spans="1:9" s="8" customFormat="1" ht="18.899999999999999" customHeight="1" x14ac:dyDescent="0.3">
      <c r="A29" s="1">
        <v>20</v>
      </c>
      <c r="B29" s="12" t="s">
        <v>25</v>
      </c>
      <c r="C29" s="24">
        <v>1</v>
      </c>
      <c r="D29" s="24">
        <v>905</v>
      </c>
      <c r="E29" s="24">
        <v>128</v>
      </c>
      <c r="F29" s="24">
        <v>777</v>
      </c>
      <c r="G29" s="24">
        <v>181</v>
      </c>
      <c r="H29" s="20">
        <f t="shared" si="2"/>
        <v>23.294723294723294</v>
      </c>
      <c r="I29" s="21">
        <f t="shared" si="3"/>
        <v>20</v>
      </c>
    </row>
    <row r="30" spans="1:9" s="8" customFormat="1" ht="18.899999999999999" customHeight="1" thickBot="1" x14ac:dyDescent="0.35">
      <c r="A30" s="1">
        <v>21</v>
      </c>
      <c r="B30" s="15" t="s">
        <v>26</v>
      </c>
      <c r="C30" s="24">
        <v>2</v>
      </c>
      <c r="D30" s="24">
        <v>8347</v>
      </c>
      <c r="E30" s="24">
        <v>3163</v>
      </c>
      <c r="F30" s="24">
        <v>5184</v>
      </c>
      <c r="G30" s="24">
        <v>214</v>
      </c>
      <c r="H30" s="20">
        <f t="shared" si="2"/>
        <v>4.1280864197530871</v>
      </c>
      <c r="I30" s="21">
        <f t="shared" si="3"/>
        <v>2.5637953755840424</v>
      </c>
    </row>
    <row r="31" spans="1:9" s="8" customFormat="1" ht="18.899999999999999" customHeight="1" thickBot="1" x14ac:dyDescent="0.35">
      <c r="A31" s="5"/>
      <c r="B31" s="17" t="s">
        <v>27</v>
      </c>
      <c r="C31" s="29">
        <f>SUM(C22:C30)</f>
        <v>37</v>
      </c>
      <c r="D31" s="29">
        <f>SUM(D22:D30)</f>
        <v>219117.58000000002</v>
      </c>
      <c r="E31" s="29">
        <f>SUM(E22:E30)</f>
        <v>22589.010000000002</v>
      </c>
      <c r="F31" s="29">
        <f t="shared" ref="F31:F37" si="4">D31-E31</f>
        <v>196528.57</v>
      </c>
      <c r="G31" s="29">
        <f>SUM(G22:G30)</f>
        <v>69893.58</v>
      </c>
      <c r="H31" s="22">
        <f t="shared" si="2"/>
        <v>35.564081090092905</v>
      </c>
      <c r="I31" s="23">
        <f t="shared" si="3"/>
        <v>31.897750970049959</v>
      </c>
    </row>
    <row r="32" spans="1:9" s="8" customFormat="1" ht="18.899999999999999" customHeight="1" x14ac:dyDescent="0.3">
      <c r="A32" s="31">
        <v>24</v>
      </c>
      <c r="B32" s="18" t="s">
        <v>48</v>
      </c>
      <c r="C32" s="32">
        <v>1</v>
      </c>
      <c r="D32" s="32">
        <v>21985</v>
      </c>
      <c r="E32" s="32">
        <v>120</v>
      </c>
      <c r="F32" s="32">
        <v>21865</v>
      </c>
      <c r="G32" s="32">
        <v>6355</v>
      </c>
      <c r="H32" s="20">
        <f t="shared" si="2"/>
        <v>29.064715298422133</v>
      </c>
      <c r="I32" s="21">
        <f t="shared" si="3"/>
        <v>28.906072322037751</v>
      </c>
    </row>
    <row r="33" spans="1:13" s="8" customFormat="1" ht="18.899999999999999" customHeight="1" thickBot="1" x14ac:dyDescent="0.35">
      <c r="A33" s="1">
        <v>25</v>
      </c>
      <c r="B33" s="16" t="s">
        <v>43</v>
      </c>
      <c r="C33" s="24">
        <v>8</v>
      </c>
      <c r="D33" s="24">
        <v>11593.41</v>
      </c>
      <c r="E33" s="24">
        <v>1565.79</v>
      </c>
      <c r="F33" s="24">
        <v>10027.619999999999</v>
      </c>
      <c r="G33" s="24">
        <v>14840.03</v>
      </c>
      <c r="H33" s="20">
        <f t="shared" si="2"/>
        <v>147.99154734622974</v>
      </c>
      <c r="I33" s="21">
        <f t="shared" si="3"/>
        <v>128.00401262441338</v>
      </c>
    </row>
    <row r="34" spans="1:13" s="8" customFormat="1" ht="18.899999999999999" customHeight="1" thickBot="1" x14ac:dyDescent="0.35">
      <c r="A34" s="5"/>
      <c r="B34" s="17" t="s">
        <v>28</v>
      </c>
      <c r="C34" s="29">
        <f>C32+C33</f>
        <v>9</v>
      </c>
      <c r="D34" s="29">
        <f t="shared" ref="D34:G34" si="5">D32+D33</f>
        <v>33578.410000000003</v>
      </c>
      <c r="E34" s="29">
        <f t="shared" si="5"/>
        <v>1685.79</v>
      </c>
      <c r="F34" s="29">
        <f t="shared" si="5"/>
        <v>31892.62</v>
      </c>
      <c r="G34" s="29">
        <f t="shared" si="5"/>
        <v>21195.03</v>
      </c>
      <c r="H34" s="22">
        <f t="shared" si="2"/>
        <v>66.457475114932535</v>
      </c>
      <c r="I34" s="23">
        <f t="shared" si="3"/>
        <v>63.121005431764033</v>
      </c>
    </row>
    <row r="35" spans="1:13" s="8" customFormat="1" ht="18.899999999999999" customHeight="1" thickBot="1" x14ac:dyDescent="0.35">
      <c r="A35" s="5"/>
      <c r="B35" s="17" t="s">
        <v>29</v>
      </c>
      <c r="C35" s="29">
        <f>SUM(C31,C34)</f>
        <v>46</v>
      </c>
      <c r="D35" s="29">
        <f>SUM(D31,D34)</f>
        <v>252695.99000000002</v>
      </c>
      <c r="E35" s="29">
        <f>SUM(E31,E34)</f>
        <v>24274.800000000003</v>
      </c>
      <c r="F35" s="29">
        <f t="shared" si="4"/>
        <v>228421.19</v>
      </c>
      <c r="G35" s="29">
        <f>SUM(G31,G34)</f>
        <v>91088.61</v>
      </c>
      <c r="H35" s="22">
        <f t="shared" si="2"/>
        <v>39.877478092115709</v>
      </c>
      <c r="I35" s="23">
        <f t="shared" si="3"/>
        <v>36.046717638851327</v>
      </c>
    </row>
    <row r="36" spans="1:13" s="8" customFormat="1" ht="18.899999999999999" customHeight="1" thickBot="1" x14ac:dyDescent="0.35">
      <c r="A36" s="4">
        <v>26</v>
      </c>
      <c r="B36" s="18" t="s">
        <v>30</v>
      </c>
      <c r="C36" s="24">
        <v>8</v>
      </c>
      <c r="D36" s="24">
        <v>15686</v>
      </c>
      <c r="E36" s="24">
        <v>802</v>
      </c>
      <c r="F36" s="24">
        <v>14884</v>
      </c>
      <c r="G36" s="24">
        <v>12560</v>
      </c>
      <c r="H36" s="20">
        <f>G36/F36*100</f>
        <v>84.385917764041935</v>
      </c>
      <c r="I36" s="21">
        <f>G36/D36*100</f>
        <v>80.07140124952187</v>
      </c>
    </row>
    <row r="37" spans="1:13" s="8" customFormat="1" ht="18.899999999999999" customHeight="1" thickBot="1" x14ac:dyDescent="0.35">
      <c r="A37" s="5"/>
      <c r="B37" s="17" t="s">
        <v>31</v>
      </c>
      <c r="C37" s="29">
        <f>SUM(C36:C36)</f>
        <v>8</v>
      </c>
      <c r="D37" s="29">
        <f t="shared" ref="D37:E37" si="6">SUM(D36:D36)</f>
        <v>15686</v>
      </c>
      <c r="E37" s="29">
        <f t="shared" si="6"/>
        <v>802</v>
      </c>
      <c r="F37" s="29">
        <f t="shared" si="4"/>
        <v>14884</v>
      </c>
      <c r="G37" s="29">
        <f>SUM(G36:G36)</f>
        <v>12560</v>
      </c>
      <c r="H37" s="22">
        <f t="shared" si="2"/>
        <v>84.385917764041935</v>
      </c>
      <c r="I37" s="23">
        <f t="shared" si="3"/>
        <v>80.07140124952187</v>
      </c>
    </row>
    <row r="38" spans="1:13" s="8" customFormat="1" ht="18.899999999999999" customHeight="1" thickBot="1" x14ac:dyDescent="0.35">
      <c r="A38" s="5"/>
      <c r="B38" s="17" t="s">
        <v>32</v>
      </c>
      <c r="C38" s="29">
        <f>SUM(C21,C35,C37)</f>
        <v>167</v>
      </c>
      <c r="D38" s="29">
        <f>SUM(D21,D35,D37)</f>
        <v>1457604.99</v>
      </c>
      <c r="E38" s="29">
        <f>SUM(E21,E35,E37)</f>
        <v>300807.39999999997</v>
      </c>
      <c r="F38" s="29">
        <f>SUM(F21,F35,F37)</f>
        <v>1156797.5900000001</v>
      </c>
      <c r="G38" s="29">
        <f>SUM(G21,G35,G37)</f>
        <v>298664.61</v>
      </c>
      <c r="H38" s="22">
        <f t="shared" si="2"/>
        <v>25.818225468467649</v>
      </c>
      <c r="I38" s="23">
        <f t="shared" si="3"/>
        <v>20.490092449532572</v>
      </c>
      <c r="L38" s="20"/>
      <c r="M38" s="21"/>
    </row>
    <row r="39" spans="1:13" s="8" customFormat="1" ht="18.899999999999999" customHeight="1" thickBot="1" x14ac:dyDescent="0.35">
      <c r="A39" s="4">
        <v>27</v>
      </c>
      <c r="B39" s="18" t="s">
        <v>46</v>
      </c>
      <c r="C39" s="24">
        <v>47</v>
      </c>
      <c r="D39" s="24">
        <v>179824.4</v>
      </c>
      <c r="E39" s="24">
        <v>0</v>
      </c>
      <c r="F39" s="24">
        <v>179824.4</v>
      </c>
      <c r="G39" s="24">
        <v>32789.1</v>
      </c>
      <c r="H39" s="20">
        <f>G39/F39*100</f>
        <v>18.233954902671716</v>
      </c>
      <c r="I39" s="21">
        <f>G39/D39*100</f>
        <v>18.233954902671716</v>
      </c>
    </row>
    <row r="40" spans="1:13" s="8" customFormat="1" ht="18.899999999999999" customHeight="1" thickBot="1" x14ac:dyDescent="0.35">
      <c r="A40" s="5"/>
      <c r="B40" s="17" t="s">
        <v>33</v>
      </c>
      <c r="C40" s="29">
        <f>SUM(C39:C39)</f>
        <v>47</v>
      </c>
      <c r="D40" s="29">
        <f>SUM(D39:D39)</f>
        <v>179824.4</v>
      </c>
      <c r="E40" s="29">
        <f>SUM(E39:E39)</f>
        <v>0</v>
      </c>
      <c r="F40" s="29">
        <f>SUM(F39:F39)</f>
        <v>179824.4</v>
      </c>
      <c r="G40" s="29">
        <f>SUM(G39:G39)</f>
        <v>32789.1</v>
      </c>
      <c r="H40" s="22">
        <f>G40/F40*100</f>
        <v>18.233954902671716</v>
      </c>
      <c r="I40" s="23">
        <f t="shared" si="3"/>
        <v>18.233954902671716</v>
      </c>
    </row>
    <row r="41" spans="1:13" s="8" customFormat="1" ht="18.899999999999999" customHeight="1" x14ac:dyDescent="0.3">
      <c r="A41" s="1">
        <v>28</v>
      </c>
      <c r="B41" s="19" t="s">
        <v>42</v>
      </c>
      <c r="C41" s="24">
        <v>3</v>
      </c>
      <c r="D41" s="24">
        <v>0</v>
      </c>
      <c r="E41" s="24">
        <v>0</v>
      </c>
      <c r="F41" s="24">
        <v>0</v>
      </c>
      <c r="G41" s="24">
        <v>2973</v>
      </c>
      <c r="H41" s="20" t="e">
        <f t="shared" ref="H41:H42" si="7">G41/F41*100</f>
        <v>#DIV/0!</v>
      </c>
      <c r="I41" s="21" t="e">
        <f t="shared" si="3"/>
        <v>#DIV/0!</v>
      </c>
    </row>
    <row r="42" spans="1:13" s="8" customFormat="1" ht="18.899999999999999" customHeight="1" thickBot="1" x14ac:dyDescent="0.35">
      <c r="A42" s="25">
        <v>29</v>
      </c>
      <c r="B42" s="26" t="s">
        <v>47</v>
      </c>
      <c r="C42" s="30"/>
      <c r="D42" s="30"/>
      <c r="E42" s="30"/>
      <c r="F42" s="30">
        <v>0</v>
      </c>
      <c r="G42" s="30"/>
      <c r="H42" s="20" t="e">
        <f t="shared" si="7"/>
        <v>#DIV/0!</v>
      </c>
      <c r="I42" s="21" t="e">
        <f t="shared" si="3"/>
        <v>#DIV/0!</v>
      </c>
    </row>
    <row r="43" spans="1:13" s="8" customFormat="1" ht="18.899999999999999" customHeight="1" thickBot="1" x14ac:dyDescent="0.35">
      <c r="A43" s="5"/>
      <c r="B43" s="17" t="s">
        <v>34</v>
      </c>
      <c r="C43" s="29">
        <f>C41+C42</f>
        <v>3</v>
      </c>
      <c r="D43" s="29">
        <f t="shared" ref="D43:G43" si="8">D41+D42</f>
        <v>0</v>
      </c>
      <c r="E43" s="29">
        <f t="shared" si="8"/>
        <v>0</v>
      </c>
      <c r="F43" s="29">
        <f t="shared" si="8"/>
        <v>0</v>
      </c>
      <c r="G43" s="29">
        <f t="shared" si="8"/>
        <v>2973</v>
      </c>
      <c r="H43" s="27" t="e">
        <f t="shared" ref="H43" si="9">G43/F43*100</f>
        <v>#DIV/0!</v>
      </c>
      <c r="I43" s="28" t="e">
        <f t="shared" ref="I43" si="10">G43/D43*100</f>
        <v>#DIV/0!</v>
      </c>
    </row>
    <row r="44" spans="1:13" s="8" customFormat="1" ht="47.4" customHeight="1" thickBot="1" x14ac:dyDescent="0.35">
      <c r="A44" s="33"/>
      <c r="B44" s="34" t="s">
        <v>2</v>
      </c>
      <c r="C44" s="30"/>
      <c r="D44" s="30"/>
      <c r="E44" s="30"/>
      <c r="F44" s="30"/>
      <c r="G44" s="30"/>
      <c r="H44" s="35"/>
      <c r="I44" s="36"/>
    </row>
    <row r="45" spans="1:13" s="8" customFormat="1" ht="18.899999999999999" customHeight="1" thickBot="1" x14ac:dyDescent="0.35">
      <c r="A45" s="3"/>
      <c r="B45" s="13" t="s">
        <v>3</v>
      </c>
      <c r="C45" s="29">
        <f>SUM(C38,C40,C43,C44)</f>
        <v>217</v>
      </c>
      <c r="D45" s="29">
        <f>SUM(D38,D40,D43,D44)</f>
        <v>1637429.39</v>
      </c>
      <c r="E45" s="29">
        <f>SUM(E38,E40,E43,E44)</f>
        <v>300807.39999999997</v>
      </c>
      <c r="F45" s="29">
        <f>SUM(F38,F40,F43,F44)</f>
        <v>1336621.99</v>
      </c>
      <c r="G45" s="29">
        <f>SUM(G38,G40,G43,G44)</f>
        <v>334426.70999999996</v>
      </c>
      <c r="H45" s="27">
        <f>G45/F45*100</f>
        <v>25.020290890171569</v>
      </c>
      <c r="I45" s="28">
        <f>G45/D45*100</f>
        <v>20.423885881271499</v>
      </c>
    </row>
    <row r="46" spans="1:13" x14ac:dyDescent="0.3">
      <c r="H46" s="58" t="s">
        <v>45</v>
      </c>
      <c r="I46" s="58"/>
    </row>
    <row r="47" spans="1:13" x14ac:dyDescent="0.3">
      <c r="H47" s="37"/>
      <c r="I47" s="37"/>
    </row>
  </sheetData>
  <mergeCells count="15">
    <mergeCell ref="H47:I47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6:I46"/>
  </mergeCells>
  <pageMargins left="0.95" right="0.2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22</vt:lpstr>
      <vt:lpstr>'JUN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2022-08-12T15:16:01Z</dcterms:modified>
</cp:coreProperties>
</file>