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JUN 22" sheetId="2" r:id="rId1"/>
  </sheets>
  <definedNames>
    <definedName name="_xlnm.Print_Area" localSheetId="0">'JUN 22'!$A$1:$J$44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F32" i="2"/>
  <c r="F31" i="2"/>
  <c r="D33" i="2" l="1"/>
  <c r="E33" i="2"/>
  <c r="F33" i="2"/>
  <c r="G33" i="2"/>
  <c r="C33" i="2"/>
  <c r="H32" i="2"/>
  <c r="I32" i="2" s="1"/>
  <c r="I27" i="2" l="1"/>
  <c r="H27" i="2"/>
  <c r="G41" i="2" l="1"/>
  <c r="D41" i="2"/>
  <c r="E41" i="2"/>
  <c r="G39" i="2"/>
  <c r="D39" i="2"/>
  <c r="E39" i="2"/>
  <c r="G36" i="2"/>
  <c r="D36" i="2"/>
  <c r="E36" i="2"/>
  <c r="D30" i="2"/>
  <c r="E30" i="2"/>
  <c r="G30" i="2"/>
  <c r="F42" i="2"/>
  <c r="H38" i="2"/>
  <c r="H35" i="2"/>
  <c r="H31" i="2"/>
  <c r="H29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8" i="2"/>
  <c r="I35" i="2"/>
  <c r="I31" i="2"/>
  <c r="I29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1" i="2"/>
  <c r="C39" i="2"/>
  <c r="C36" i="2"/>
  <c r="C30" i="2"/>
  <c r="C21" i="2"/>
  <c r="I9" i="2"/>
  <c r="I33" i="2" l="1"/>
  <c r="F41" i="2"/>
  <c r="G37" i="2"/>
  <c r="I36" i="2"/>
  <c r="F39" i="2"/>
  <c r="H39" i="2" s="1"/>
  <c r="I39" i="2"/>
  <c r="D37" i="2"/>
  <c r="D43" i="2" s="1"/>
  <c r="C34" i="2"/>
  <c r="E34" i="2"/>
  <c r="H9" i="2"/>
  <c r="F21" i="2"/>
  <c r="H21" i="2" s="1"/>
  <c r="C37" i="2"/>
  <c r="C43" i="2" s="1"/>
  <c r="F36" i="2"/>
  <c r="H36" i="2" s="1"/>
  <c r="E37" i="2"/>
  <c r="E43" i="2" s="1"/>
  <c r="I30" i="2"/>
  <c r="F30" i="2"/>
  <c r="H30" i="2" s="1"/>
  <c r="H33" i="2"/>
  <c r="G34" i="2"/>
  <c r="D34" i="2"/>
  <c r="I21" i="2"/>
  <c r="I37" i="2" l="1"/>
  <c r="G43" i="2"/>
  <c r="I43" i="2" s="1"/>
  <c r="F37" i="2"/>
  <c r="F43" i="2" s="1"/>
  <c r="F34" i="2"/>
  <c r="H34" i="2" s="1"/>
  <c r="I34" i="2"/>
  <c r="H43" i="2" l="1"/>
  <c r="H37" i="2"/>
</calcChain>
</file>

<file path=xl/sharedStrings.xml><?xml version="1.0" encoding="utf-8"?>
<sst xmlns="http://schemas.openxmlformats.org/spreadsheetml/2006/main" count="49" uniqueCount="49">
  <si>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</si>
  <si>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</si>
  <si>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</si>
  <si>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</si>
  <si>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</si>
  <si>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</si>
  <si>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</si>
  <si>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</si>
  <si>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</si>
  <si>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</si>
  <si>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</si>
  <si>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</si>
  <si>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</si>
  <si>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</si>
  <si>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</si>
  <si>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</si>
  <si>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</si>
  <si>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</si>
  <si>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</si>
  <si>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</si>
  <si>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</si>
  <si>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</si>
  <si>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</si>
  <si>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</si>
  <si>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</si>
  <si>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</si>
  <si>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</si>
  <si>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</si>
  <si>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</si>
  <si>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</si>
  <si>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</si>
  <si>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</si>
  <si>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</si>
  <si>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</si>
  <si>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</si>
  <si>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</si>
  <si>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</si>
  <si>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</si>
  <si>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</si>
  <si>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</si>
  <si>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</si>
  <si>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</si>
  <si>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</si>
  <si>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</si>
  <si>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</si>
  <si>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</si>
  <si>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</si>
  <si>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CD RATIO OF BANKS AS ON 30.06.2022 (Net of NRE Deposit)</t>
  </si>
  <si>
    <t xml:space="preserve">Annexure - 11.5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</si>
</sst>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6"/>
      <name val="Tahoma"/>
      <family val="2"/>
    </font>
    <font>
      <b/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" fontId="8" fillId="2" borderId="1" xfId="0" applyNumberFormat="1" applyFon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10" fillId="0" borderId="15" xfId="0" applyFont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1" fontId="8" fillId="0" borderId="2" xfId="0" applyNumberFormat="1" applyFont="1" applyBorder="1" applyAlignment="1">
      <alignment horizontal="left" vertical="top"/>
    </xf>
    <xf numFmtId="0" fontId="7" fillId="0" borderId="12" xfId="0" applyFont="1" applyBorder="1" applyAlignment="1">
      <alignment horizontal="center"/>
    </xf>
    <xf numFmtId="1" fontId="9" fillId="0" borderId="18" xfId="0" applyNumberFormat="1" applyFont="1" applyBorder="1" applyAlignment="1">
      <alignment horizontal="left" vertical="top"/>
    </xf>
    <xf numFmtId="0" fontId="7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left" vertical="top"/>
    </xf>
    <xf numFmtId="0" fontId="7" fillId="0" borderId="22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left" vertical="top"/>
    </xf>
    <xf numFmtId="0" fontId="7" fillId="0" borderId="10" xfId="0" applyFont="1" applyBorder="1" applyAlignment="1"/>
    <xf numFmtId="0" fontId="7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left" vertical="top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left" vertical="top"/>
    </xf>
    <xf numFmtId="0" fontId="10" fillId="0" borderId="10" xfId="0" applyFont="1" applyBorder="1" applyAlignment="1"/>
    <xf numFmtId="0" fontId="9" fillId="0" borderId="2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 wrapText="1"/>
    </xf>
    <xf numFmtId="0" fontId="7" fillId="2" borderId="10" xfId="0" applyFont="1" applyFill="1" applyBorder="1" applyAlignment="1"/>
    <xf numFmtId="0" fontId="7" fillId="0" borderId="24" xfId="0" applyFont="1" applyBorder="1" applyAlignment="1">
      <alignment horizontal="center"/>
    </xf>
    <xf numFmtId="1" fontId="9" fillId="0" borderId="25" xfId="0" applyNumberFormat="1" applyFont="1" applyBorder="1" applyAlignment="1">
      <alignment horizontal="left" vertical="top"/>
    </xf>
    <xf numFmtId="1" fontId="8" fillId="2" borderId="2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topLeftCell="A2" zoomScaleNormal="100" workbookViewId="0">
      <selection activeCell="M7" sqref="M7"/>
    </sheetView>
  </sheetViews>
  <sheetFormatPr defaultRowHeight="14.4" x14ac:dyDescent="0.3"/>
  <cols>
    <col min="1" max="1" width="7.6640625" customWidth="1"/>
    <col min="2" max="2" width="44" customWidth="1"/>
    <col min="3" max="9" width="16.44140625" customWidth="1"/>
  </cols>
  <sheetData>
    <row r="2" spans="1:9" ht="15" thickBot="1" x14ac:dyDescent="0.35">
      <c r="H2" s="45" t="s">
        <v>48</v>
      </c>
      <c r="I2" s="45"/>
    </row>
    <row r="3" spans="1:9" ht="22.8" thickBo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8"/>
    </row>
    <row r="4" spans="1:9" ht="21.6" customHeight="1" thickBot="1" x14ac:dyDescent="0.35">
      <c r="A4" s="52" t="s">
        <v>47</v>
      </c>
      <c r="B4" s="53"/>
      <c r="C4" s="53"/>
      <c r="D4" s="53"/>
      <c r="E4" s="53"/>
      <c r="F4" s="53"/>
      <c r="G4" s="53"/>
      <c r="H4" s="53"/>
      <c r="I4" s="54"/>
    </row>
    <row r="5" spans="1:9" ht="13.65" customHeight="1" thickBot="1" x14ac:dyDescent="0.35">
      <c r="A5" s="49" t="s">
        <v>0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39" customHeight="1" x14ac:dyDescent="0.3">
      <c r="A6" s="55" t="s">
        <v>5</v>
      </c>
      <c r="B6" s="55" t="s">
        <v>1</v>
      </c>
      <c r="C6" s="57" t="s">
        <v>37</v>
      </c>
      <c r="D6" s="57" t="s">
        <v>38</v>
      </c>
      <c r="E6" s="63" t="s">
        <v>39</v>
      </c>
      <c r="F6" s="57" t="s">
        <v>40</v>
      </c>
      <c r="G6" s="57" t="s">
        <v>41</v>
      </c>
      <c r="H6" s="59" t="s">
        <v>42</v>
      </c>
      <c r="I6" s="61" t="s">
        <v>43</v>
      </c>
    </row>
    <row r="7" spans="1:9" s="1" customFormat="1" ht="30" customHeight="1" thickBot="1" x14ac:dyDescent="0.35">
      <c r="A7" s="56"/>
      <c r="B7" s="56"/>
      <c r="C7" s="58"/>
      <c r="D7" s="58"/>
      <c r="E7" s="64"/>
      <c r="F7" s="58"/>
      <c r="G7" s="58"/>
      <c r="H7" s="60"/>
      <c r="I7" s="62"/>
    </row>
    <row r="8" spans="1:9" s="1" customFormat="1" ht="15.75" customHeight="1" thickBot="1" x14ac:dyDescent="0.35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34.950000000000003" customHeight="1" thickBot="1" x14ac:dyDescent="0.4">
      <c r="A9" s="41">
        <v>1</v>
      </c>
      <c r="B9" s="42" t="s">
        <v>6</v>
      </c>
      <c r="C9" s="43">
        <v>3</v>
      </c>
      <c r="D9" s="43">
        <v>11710</v>
      </c>
      <c r="E9" s="43">
        <v>1021</v>
      </c>
      <c r="F9" s="43">
        <v>10689</v>
      </c>
      <c r="G9" s="43">
        <v>5422</v>
      </c>
      <c r="H9" s="21">
        <f>G9*100/F9</f>
        <v>50.725044438207505</v>
      </c>
      <c r="I9" s="21">
        <f>G9*100/D9</f>
        <v>46.302305721605464</v>
      </c>
    </row>
    <row r="10" spans="1:9" s="1" customFormat="1" ht="34.950000000000003" customHeight="1" thickBot="1" x14ac:dyDescent="0.4">
      <c r="A10" s="16">
        <v>2</v>
      </c>
      <c r="B10" s="17" t="s">
        <v>7</v>
      </c>
      <c r="C10" s="15">
        <v>2</v>
      </c>
      <c r="D10" s="15">
        <v>7096</v>
      </c>
      <c r="E10" s="15">
        <v>0</v>
      </c>
      <c r="F10" s="15">
        <v>7096</v>
      </c>
      <c r="G10" s="15">
        <v>6793</v>
      </c>
      <c r="H10" s="21">
        <f t="shared" ref="H10:H21" si="0">G10*100/F10</f>
        <v>95.729988726042848</v>
      </c>
      <c r="I10" s="21">
        <f t="shared" ref="I10:I21" si="1">G10*100/D10</f>
        <v>95.729988726042848</v>
      </c>
    </row>
    <row r="11" spans="1:9" s="1" customFormat="1" ht="34.950000000000003" customHeight="1" thickBot="1" x14ac:dyDescent="0.4">
      <c r="A11" s="16">
        <v>3</v>
      </c>
      <c r="B11" s="17" t="s">
        <v>8</v>
      </c>
      <c r="C11" s="15">
        <v>1</v>
      </c>
      <c r="D11" s="15">
        <v>3992</v>
      </c>
      <c r="E11" s="15">
        <v>0</v>
      </c>
      <c r="F11" s="15">
        <v>3992</v>
      </c>
      <c r="G11" s="15">
        <v>1711</v>
      </c>
      <c r="H11" s="21">
        <f t="shared" si="0"/>
        <v>42.860721442885769</v>
      </c>
      <c r="I11" s="21">
        <f t="shared" si="1"/>
        <v>42.860721442885769</v>
      </c>
    </row>
    <row r="12" spans="1:9" s="1" customFormat="1" ht="34.950000000000003" customHeight="1" thickBot="1" x14ac:dyDescent="0.4">
      <c r="A12" s="16">
        <v>4</v>
      </c>
      <c r="B12" s="17" t="s">
        <v>9</v>
      </c>
      <c r="C12" s="15">
        <v>5</v>
      </c>
      <c r="D12" s="15">
        <v>40929</v>
      </c>
      <c r="E12" s="15">
        <v>961</v>
      </c>
      <c r="F12" s="15">
        <v>39968</v>
      </c>
      <c r="G12" s="15">
        <v>11782</v>
      </c>
      <c r="H12" s="21">
        <f t="shared" si="0"/>
        <v>29.478582866293035</v>
      </c>
      <c r="I12" s="21">
        <f t="shared" si="1"/>
        <v>28.786435046055363</v>
      </c>
    </row>
    <row r="13" spans="1:9" s="1" customFormat="1" ht="34.950000000000003" customHeight="1" thickBot="1" x14ac:dyDescent="0.4">
      <c r="A13" s="16">
        <v>5</v>
      </c>
      <c r="B13" s="18" t="s">
        <v>10</v>
      </c>
      <c r="C13" s="15">
        <v>2</v>
      </c>
      <c r="D13" s="15">
        <v>9008</v>
      </c>
      <c r="E13" s="15">
        <v>987</v>
      </c>
      <c r="F13" s="15">
        <v>8021</v>
      </c>
      <c r="G13" s="15">
        <v>2223</v>
      </c>
      <c r="H13" s="21">
        <f t="shared" si="0"/>
        <v>27.714748784440843</v>
      </c>
      <c r="I13" s="21">
        <f t="shared" si="1"/>
        <v>24.678063943161636</v>
      </c>
    </row>
    <row r="14" spans="1:9" s="1" customFormat="1" ht="34.950000000000003" customHeight="1" thickBot="1" x14ac:dyDescent="0.4">
      <c r="A14" s="16">
        <v>6</v>
      </c>
      <c r="B14" s="17" t="s">
        <v>11</v>
      </c>
      <c r="C14" s="15">
        <v>9</v>
      </c>
      <c r="D14" s="15">
        <v>24613</v>
      </c>
      <c r="E14" s="15">
        <v>0</v>
      </c>
      <c r="F14" s="15">
        <v>24613</v>
      </c>
      <c r="G14" s="15">
        <v>10052</v>
      </c>
      <c r="H14" s="21">
        <f t="shared" si="0"/>
        <v>40.840206394994517</v>
      </c>
      <c r="I14" s="21">
        <f t="shared" si="1"/>
        <v>40.840206394994517</v>
      </c>
    </row>
    <row r="15" spans="1:9" s="1" customFormat="1" ht="34.950000000000003" customHeight="1" thickBot="1" x14ac:dyDescent="0.4">
      <c r="A15" s="19">
        <v>7</v>
      </c>
      <c r="B15" s="18" t="s">
        <v>12</v>
      </c>
      <c r="C15" s="15">
        <v>3</v>
      </c>
      <c r="D15" s="15">
        <v>13595</v>
      </c>
      <c r="E15" s="15">
        <v>0</v>
      </c>
      <c r="F15" s="15">
        <v>13595</v>
      </c>
      <c r="G15" s="15">
        <v>2413</v>
      </c>
      <c r="H15" s="21">
        <f t="shared" si="0"/>
        <v>17.749172489885986</v>
      </c>
      <c r="I15" s="21">
        <f t="shared" si="1"/>
        <v>17.749172489885986</v>
      </c>
    </row>
    <row r="16" spans="1:9" s="1" customFormat="1" ht="34.950000000000003" customHeight="1" thickBot="1" x14ac:dyDescent="0.4">
      <c r="A16" s="19">
        <v>8</v>
      </c>
      <c r="B16" s="18" t="s">
        <v>13</v>
      </c>
      <c r="C16" s="15">
        <v>18</v>
      </c>
      <c r="D16" s="15">
        <v>101441</v>
      </c>
      <c r="E16" s="15">
        <v>7438</v>
      </c>
      <c r="F16" s="15">
        <v>94003</v>
      </c>
      <c r="G16" s="15">
        <v>23154</v>
      </c>
      <c r="H16" s="21">
        <f t="shared" si="0"/>
        <v>24.631128793761903</v>
      </c>
      <c r="I16" s="21">
        <f t="shared" si="1"/>
        <v>22.825090446663577</v>
      </c>
    </row>
    <row r="17" spans="1:11" s="1" customFormat="1" ht="34.950000000000003" customHeight="1" thickBot="1" x14ac:dyDescent="0.4">
      <c r="A17" s="16">
        <v>9</v>
      </c>
      <c r="B17" s="17" t="s">
        <v>14</v>
      </c>
      <c r="C17" s="15">
        <v>16</v>
      </c>
      <c r="D17" s="15">
        <v>171138</v>
      </c>
      <c r="E17" s="15">
        <v>15206</v>
      </c>
      <c r="F17" s="15">
        <v>155932</v>
      </c>
      <c r="G17" s="15">
        <v>33897</v>
      </c>
      <c r="H17" s="21">
        <f t="shared" si="0"/>
        <v>21.738321832593694</v>
      </c>
      <c r="I17" s="21">
        <f t="shared" si="1"/>
        <v>19.806822564246399</v>
      </c>
    </row>
    <row r="18" spans="1:11" s="1" customFormat="1" ht="34.950000000000003" customHeight="1" thickBot="1" x14ac:dyDescent="0.4">
      <c r="A18" s="16">
        <v>10</v>
      </c>
      <c r="B18" s="17" t="s">
        <v>15</v>
      </c>
      <c r="C18" s="15">
        <v>20</v>
      </c>
      <c r="D18" s="15">
        <v>322334</v>
      </c>
      <c r="E18" s="15">
        <v>0</v>
      </c>
      <c r="F18" s="15">
        <v>322334</v>
      </c>
      <c r="G18" s="15">
        <v>87550</v>
      </c>
      <c r="H18" s="21">
        <f t="shared" si="0"/>
        <v>27.161267505134425</v>
      </c>
      <c r="I18" s="21">
        <f t="shared" si="1"/>
        <v>27.161267505134425</v>
      </c>
    </row>
    <row r="19" spans="1:11" s="1" customFormat="1" ht="34.950000000000003" customHeight="1" thickBot="1" x14ac:dyDescent="0.4">
      <c r="A19" s="16">
        <v>11</v>
      </c>
      <c r="B19" s="17" t="s">
        <v>16</v>
      </c>
      <c r="C19" s="15">
        <v>12</v>
      </c>
      <c r="D19" s="15">
        <v>80850</v>
      </c>
      <c r="E19" s="15">
        <v>1020</v>
      </c>
      <c r="F19" s="15">
        <v>79830</v>
      </c>
      <c r="G19" s="15">
        <v>17490</v>
      </c>
      <c r="H19" s="21">
        <f t="shared" si="0"/>
        <v>21.909056745584365</v>
      </c>
      <c r="I19" s="21">
        <f t="shared" si="1"/>
        <v>21.632653061224488</v>
      </c>
    </row>
    <row r="20" spans="1:11" s="1" customFormat="1" ht="34.950000000000003" customHeight="1" thickBot="1" x14ac:dyDescent="0.4">
      <c r="A20" s="16">
        <v>12</v>
      </c>
      <c r="B20" s="17" t="s">
        <v>17</v>
      </c>
      <c r="C20" s="15">
        <v>5</v>
      </c>
      <c r="D20" s="15">
        <v>13677</v>
      </c>
      <c r="E20" s="15">
        <v>2579</v>
      </c>
      <c r="F20" s="15">
        <v>11098</v>
      </c>
      <c r="G20" s="15">
        <v>7054</v>
      </c>
      <c r="H20" s="21">
        <f t="shared" si="0"/>
        <v>63.561001982339157</v>
      </c>
      <c r="I20" s="21">
        <f t="shared" si="1"/>
        <v>51.575637932295095</v>
      </c>
    </row>
    <row r="21" spans="1:11" s="11" customFormat="1" ht="34.950000000000003" customHeight="1" thickBot="1" x14ac:dyDescent="0.35">
      <c r="A21" s="12"/>
      <c r="B21" s="8" t="s">
        <v>18</v>
      </c>
      <c r="C21" s="9">
        <f>SUM(C9:C20)</f>
        <v>96</v>
      </c>
      <c r="D21" s="9">
        <f>SUM(D9:D20)</f>
        <v>800383</v>
      </c>
      <c r="E21" s="20">
        <f>SUM(E9:E20)</f>
        <v>29212</v>
      </c>
      <c r="F21" s="9">
        <f>SUM(F9:F20)</f>
        <v>771171</v>
      </c>
      <c r="G21" s="9">
        <f>SUM(G9:G20)</f>
        <v>209541</v>
      </c>
      <c r="H21" s="21">
        <f t="shared" si="0"/>
        <v>27.171794582524498</v>
      </c>
      <c r="I21" s="21">
        <f t="shared" si="1"/>
        <v>26.180091281299077</v>
      </c>
    </row>
    <row r="22" spans="1:11" s="1" customFormat="1" ht="34.950000000000003" customHeight="1" thickBot="1" x14ac:dyDescent="0.4">
      <c r="A22" s="22">
        <v>13</v>
      </c>
      <c r="B22" s="23" t="s">
        <v>19</v>
      </c>
      <c r="C22" s="43">
        <v>10</v>
      </c>
      <c r="D22" s="43">
        <v>27027</v>
      </c>
      <c r="E22" s="43">
        <v>11015</v>
      </c>
      <c r="F22" s="43">
        <v>16012</v>
      </c>
      <c r="G22" s="43">
        <v>6011</v>
      </c>
      <c r="H22" s="21">
        <f t="shared" ref="H22:I43" si="2">G22*100/F22</f>
        <v>37.540594554084436</v>
      </c>
      <c r="I22" s="21">
        <f t="shared" ref="I22:I43" si="3">G22*100/D22</f>
        <v>22.240722240722242</v>
      </c>
    </row>
    <row r="23" spans="1:11" s="1" customFormat="1" ht="34.950000000000003" customHeight="1" thickBot="1" x14ac:dyDescent="0.4">
      <c r="A23" s="24">
        <v>14</v>
      </c>
      <c r="B23" s="17" t="s">
        <v>20</v>
      </c>
      <c r="C23" s="43">
        <v>2</v>
      </c>
      <c r="D23" s="43">
        <v>4049</v>
      </c>
      <c r="E23" s="43">
        <v>0</v>
      </c>
      <c r="F23" s="43">
        <v>4049</v>
      </c>
      <c r="G23" s="43">
        <v>2473</v>
      </c>
      <c r="H23" s="21">
        <f t="shared" si="2"/>
        <v>61.076809088663865</v>
      </c>
      <c r="I23" s="21">
        <f t="shared" si="3"/>
        <v>61.076809088663865</v>
      </c>
    </row>
    <row r="24" spans="1:11" s="1" customFormat="1" ht="34.950000000000003" customHeight="1" thickBot="1" x14ac:dyDescent="0.4">
      <c r="A24" s="22">
        <v>15</v>
      </c>
      <c r="B24" s="18" t="s">
        <v>21</v>
      </c>
      <c r="C24" s="43">
        <v>9</v>
      </c>
      <c r="D24" s="43">
        <v>145899</v>
      </c>
      <c r="E24" s="43">
        <v>0</v>
      </c>
      <c r="F24" s="43">
        <v>145899</v>
      </c>
      <c r="G24" s="43">
        <v>115744</v>
      </c>
      <c r="H24" s="21">
        <f t="shared" si="2"/>
        <v>79.331592402963693</v>
      </c>
      <c r="I24" s="21">
        <f t="shared" si="3"/>
        <v>79.331592402963693</v>
      </c>
    </row>
    <row r="25" spans="1:11" s="1" customFormat="1" ht="34.950000000000003" customHeight="1" thickBot="1" x14ac:dyDescent="0.4">
      <c r="A25" s="24">
        <v>16</v>
      </c>
      <c r="B25" s="18" t="s">
        <v>22</v>
      </c>
      <c r="C25" s="43">
        <v>3</v>
      </c>
      <c r="D25" s="43">
        <v>18258</v>
      </c>
      <c r="E25" s="43">
        <v>0</v>
      </c>
      <c r="F25" s="43">
        <v>18258</v>
      </c>
      <c r="G25" s="43">
        <v>9202</v>
      </c>
      <c r="H25" s="21">
        <f t="shared" si="2"/>
        <v>50.399824734363015</v>
      </c>
      <c r="I25" s="21">
        <f t="shared" si="3"/>
        <v>50.399824734363015</v>
      </c>
    </row>
    <row r="26" spans="1:11" s="1" customFormat="1" ht="34.950000000000003" customHeight="1" thickBot="1" x14ac:dyDescent="0.4">
      <c r="A26" s="22">
        <v>17</v>
      </c>
      <c r="B26" s="17" t="s">
        <v>23</v>
      </c>
      <c r="C26" s="43">
        <v>3</v>
      </c>
      <c r="D26" s="43">
        <v>13750</v>
      </c>
      <c r="E26" s="43">
        <v>0</v>
      </c>
      <c r="F26" s="43">
        <v>13750</v>
      </c>
      <c r="G26" s="43">
        <v>94377</v>
      </c>
      <c r="H26" s="21">
        <f t="shared" si="2"/>
        <v>686.37818181818182</v>
      </c>
      <c r="I26" s="21">
        <f t="shared" si="3"/>
        <v>686.37818181818182</v>
      </c>
    </row>
    <row r="27" spans="1:11" s="1" customFormat="1" ht="34.950000000000003" customHeight="1" thickBot="1" x14ac:dyDescent="0.4">
      <c r="A27" s="24">
        <v>18</v>
      </c>
      <c r="B27" s="17" t="s">
        <v>24</v>
      </c>
      <c r="C27" s="43">
        <v>1</v>
      </c>
      <c r="D27" s="43">
        <v>2188</v>
      </c>
      <c r="E27" s="43">
        <v>0</v>
      </c>
      <c r="F27" s="43">
        <v>2188</v>
      </c>
      <c r="G27" s="43">
        <v>5326</v>
      </c>
      <c r="H27" s="21">
        <f t="shared" si="2"/>
        <v>243.41864716636198</v>
      </c>
      <c r="I27" s="21">
        <f t="shared" si="3"/>
        <v>243.41864716636198</v>
      </c>
    </row>
    <row r="28" spans="1:11" s="1" customFormat="1" ht="34.950000000000003" customHeight="1" thickBot="1" x14ac:dyDescent="0.4">
      <c r="A28" s="22">
        <v>19</v>
      </c>
      <c r="B28" s="17" t="s">
        <v>25</v>
      </c>
      <c r="C28" s="43">
        <v>0</v>
      </c>
      <c r="D28" s="43">
        <v>2594</v>
      </c>
      <c r="E28" s="43">
        <v>0</v>
      </c>
      <c r="F28" s="43">
        <v>0</v>
      </c>
      <c r="G28" s="43">
        <v>2</v>
      </c>
      <c r="H28" s="21">
        <v>0</v>
      </c>
      <c r="I28" s="21">
        <v>0</v>
      </c>
    </row>
    <row r="29" spans="1:11" s="1" customFormat="1" ht="34.950000000000003" customHeight="1" thickBot="1" x14ac:dyDescent="0.4">
      <c r="A29" s="24">
        <v>20</v>
      </c>
      <c r="B29" s="25" t="s">
        <v>26</v>
      </c>
      <c r="C29" s="43">
        <v>4</v>
      </c>
      <c r="D29" s="43">
        <v>19222</v>
      </c>
      <c r="E29" s="43">
        <v>0</v>
      </c>
      <c r="F29" s="43">
        <v>19222</v>
      </c>
      <c r="G29" s="43">
        <v>3194</v>
      </c>
      <c r="H29" s="21">
        <f t="shared" si="2"/>
        <v>16.616377067942981</v>
      </c>
      <c r="I29" s="21">
        <f t="shared" si="3"/>
        <v>16.616377067942981</v>
      </c>
    </row>
    <row r="30" spans="1:11" s="11" customFormat="1" ht="34.950000000000003" customHeight="1" thickBot="1" x14ac:dyDescent="0.35">
      <c r="A30" s="12"/>
      <c r="B30" s="8" t="s">
        <v>27</v>
      </c>
      <c r="C30" s="9">
        <f>SUM(C22:C29)</f>
        <v>32</v>
      </c>
      <c r="D30" s="9">
        <f>SUM(D22:D29)</f>
        <v>232987</v>
      </c>
      <c r="E30" s="9">
        <f>SUM(E22:E29)</f>
        <v>11015</v>
      </c>
      <c r="F30" s="9">
        <f t="shared" ref="F30:F42" si="4">D30-E30</f>
        <v>221972</v>
      </c>
      <c r="G30" s="9">
        <f>SUM(G22:G29)</f>
        <v>236329</v>
      </c>
      <c r="H30" s="21">
        <f t="shared" si="2"/>
        <v>106.46793289243688</v>
      </c>
      <c r="I30" s="21">
        <f t="shared" si="3"/>
        <v>101.43441479567529</v>
      </c>
      <c r="J30" s="13"/>
      <c r="K30" s="13"/>
    </row>
    <row r="31" spans="1:11" s="1" customFormat="1" ht="34.950000000000003" customHeight="1" thickBot="1" x14ac:dyDescent="0.4">
      <c r="A31" s="26">
        <v>21</v>
      </c>
      <c r="B31" s="27" t="s">
        <v>28</v>
      </c>
      <c r="C31" s="43">
        <v>1</v>
      </c>
      <c r="D31" s="43">
        <v>32491</v>
      </c>
      <c r="E31" s="43">
        <v>0</v>
      </c>
      <c r="F31" s="43">
        <f>D31-E31</f>
        <v>32491</v>
      </c>
      <c r="G31" s="43">
        <v>3611</v>
      </c>
      <c r="H31" s="21">
        <f t="shared" si="2"/>
        <v>11.113846911452402</v>
      </c>
      <c r="I31" s="21">
        <f t="shared" si="3"/>
        <v>11.113846911452402</v>
      </c>
      <c r="J31" s="14"/>
      <c r="K31" s="14"/>
    </row>
    <row r="32" spans="1:11" s="1" customFormat="1" ht="34.950000000000003" customHeight="1" thickBot="1" x14ac:dyDescent="0.4">
      <c r="A32" s="28">
        <v>22</v>
      </c>
      <c r="B32" s="29" t="s">
        <v>45</v>
      </c>
      <c r="C32" s="43">
        <v>2</v>
      </c>
      <c r="D32" s="43">
        <v>2181</v>
      </c>
      <c r="E32" s="43">
        <v>0</v>
      </c>
      <c r="F32" s="43">
        <f t="shared" ref="F32" si="5">D32-E32</f>
        <v>2181</v>
      </c>
      <c r="G32" s="43">
        <v>3182</v>
      </c>
      <c r="H32" s="21">
        <f t="shared" si="2"/>
        <v>145.89637780834479</v>
      </c>
      <c r="I32" s="21">
        <f t="shared" si="2"/>
        <v>4.5850527281063727</v>
      </c>
      <c r="J32" s="14"/>
      <c r="K32" s="14"/>
    </row>
    <row r="33" spans="1:11" s="1" customFormat="1" ht="34.950000000000003" customHeight="1" thickBot="1" x14ac:dyDescent="0.4">
      <c r="A33" s="30"/>
      <c r="B33" s="31" t="s">
        <v>29</v>
      </c>
      <c r="C33" s="32">
        <f>SUM(C31:C32)</f>
        <v>3</v>
      </c>
      <c r="D33" s="32">
        <f>SUM(D31:D32)</f>
        <v>34672</v>
      </c>
      <c r="E33" s="32">
        <f>SUM(E31:E32)</f>
        <v>0</v>
      </c>
      <c r="F33" s="32">
        <f>SUM(F31:F32)</f>
        <v>34672</v>
      </c>
      <c r="G33" s="32">
        <f>SUM(G31:G32)</f>
        <v>6793</v>
      </c>
      <c r="H33" s="21">
        <f t="shared" si="2"/>
        <v>19.592178126442086</v>
      </c>
      <c r="I33" s="21">
        <f t="shared" si="3"/>
        <v>19.592178126442086</v>
      </c>
      <c r="J33" s="14"/>
      <c r="K33" s="14"/>
    </row>
    <row r="34" spans="1:11" s="1" customFormat="1" ht="34.950000000000003" customHeight="1" thickBot="1" x14ac:dyDescent="0.4">
      <c r="A34" s="30"/>
      <c r="B34" s="31" t="s">
        <v>30</v>
      </c>
      <c r="C34" s="32">
        <f>C30+C33</f>
        <v>35</v>
      </c>
      <c r="D34" s="32">
        <f>D30+D33</f>
        <v>267659</v>
      </c>
      <c r="E34" s="32">
        <f>E30+E33</f>
        <v>11015</v>
      </c>
      <c r="F34" s="32">
        <f t="shared" si="4"/>
        <v>256644</v>
      </c>
      <c r="G34" s="32">
        <f>G30+G33</f>
        <v>243122</v>
      </c>
      <c r="H34" s="21">
        <f t="shared" si="2"/>
        <v>94.731223017097619</v>
      </c>
      <c r="I34" s="21">
        <f t="shared" si="3"/>
        <v>90.83273867121973</v>
      </c>
    </row>
    <row r="35" spans="1:11" s="1" customFormat="1" ht="34.950000000000003" customHeight="1" thickBot="1" x14ac:dyDescent="0.4">
      <c r="A35" s="33">
        <v>23</v>
      </c>
      <c r="B35" s="34" t="s">
        <v>31</v>
      </c>
      <c r="C35" s="43">
        <v>20</v>
      </c>
      <c r="D35" s="43">
        <v>58729</v>
      </c>
      <c r="E35" s="43">
        <v>0</v>
      </c>
      <c r="F35" s="43">
        <v>58729</v>
      </c>
      <c r="G35" s="43">
        <v>40883</v>
      </c>
      <c r="H35" s="21">
        <f t="shared" si="2"/>
        <v>69.612968039639696</v>
      </c>
      <c r="I35" s="21">
        <f t="shared" si="3"/>
        <v>69.612968039639696</v>
      </c>
    </row>
    <row r="36" spans="1:11" s="1" customFormat="1" ht="34.950000000000003" customHeight="1" thickBot="1" x14ac:dyDescent="0.4">
      <c r="A36" s="30"/>
      <c r="B36" s="31" t="s">
        <v>32</v>
      </c>
      <c r="C36" s="32">
        <f>SUM(C35)</f>
        <v>20</v>
      </c>
      <c r="D36" s="32">
        <f>SUM(D35)</f>
        <v>58729</v>
      </c>
      <c r="E36" s="32">
        <f>SUM(E35)</f>
        <v>0</v>
      </c>
      <c r="F36" s="32">
        <f t="shared" si="4"/>
        <v>58729</v>
      </c>
      <c r="G36" s="32">
        <f>SUM(G35)</f>
        <v>40883</v>
      </c>
      <c r="H36" s="21">
        <f t="shared" si="2"/>
        <v>69.612968039639696</v>
      </c>
      <c r="I36" s="21">
        <f t="shared" si="3"/>
        <v>69.612968039639696</v>
      </c>
    </row>
    <row r="37" spans="1:11" s="1" customFormat="1" ht="34.950000000000003" customHeight="1" thickBot="1" x14ac:dyDescent="0.4">
      <c r="A37" s="35"/>
      <c r="B37" s="36" t="s">
        <v>33</v>
      </c>
      <c r="C37" s="37">
        <f>C21+C30+C33+C36</f>
        <v>151</v>
      </c>
      <c r="D37" s="37">
        <f>D21+D30+D33+D36</f>
        <v>1126771</v>
      </c>
      <c r="E37" s="37">
        <f>E21+E30+E33+E36</f>
        <v>40227</v>
      </c>
      <c r="F37" s="37">
        <f>F21+F30+F33+F36</f>
        <v>1086544</v>
      </c>
      <c r="G37" s="37">
        <f>G21+G30+G33+G36</f>
        <v>493546</v>
      </c>
      <c r="H37" s="21">
        <f t="shared" si="2"/>
        <v>45.423471115757856</v>
      </c>
      <c r="I37" s="21">
        <f t="shared" si="3"/>
        <v>43.801801785810959</v>
      </c>
    </row>
    <row r="38" spans="1:11" s="1" customFormat="1" ht="34.950000000000003" customHeight="1" thickBot="1" x14ac:dyDescent="0.4">
      <c r="A38" s="33">
        <v>24</v>
      </c>
      <c r="B38" s="34" t="s">
        <v>34</v>
      </c>
      <c r="C38" s="43">
        <v>24</v>
      </c>
      <c r="D38" s="43">
        <v>63224</v>
      </c>
      <c r="E38" s="43">
        <v>0</v>
      </c>
      <c r="F38" s="43">
        <v>63224</v>
      </c>
      <c r="G38" s="43">
        <v>29419</v>
      </c>
      <c r="H38" s="21">
        <f t="shared" si="2"/>
        <v>46.531380488422116</v>
      </c>
      <c r="I38" s="21">
        <f t="shared" si="3"/>
        <v>46.531380488422116</v>
      </c>
    </row>
    <row r="39" spans="1:11" s="1" customFormat="1" ht="34.950000000000003" customHeight="1" thickBot="1" x14ac:dyDescent="0.4">
      <c r="A39" s="30"/>
      <c r="B39" s="31" t="s">
        <v>35</v>
      </c>
      <c r="C39" s="32">
        <f>SUM(C38)</f>
        <v>24</v>
      </c>
      <c r="D39" s="32">
        <f>SUM(D38)</f>
        <v>63224</v>
      </c>
      <c r="E39" s="32">
        <f>SUM(E38)</f>
        <v>0</v>
      </c>
      <c r="F39" s="32">
        <f t="shared" si="4"/>
        <v>63224</v>
      </c>
      <c r="G39" s="32">
        <f>SUM(G38)</f>
        <v>29419</v>
      </c>
      <c r="H39" s="21">
        <f t="shared" si="2"/>
        <v>46.531380488422116</v>
      </c>
      <c r="I39" s="21">
        <f t="shared" si="3"/>
        <v>46.531380488422116</v>
      </c>
    </row>
    <row r="40" spans="1:11" s="1" customFormat="1" ht="34.950000000000003" customHeight="1" thickBot="1" x14ac:dyDescent="0.4">
      <c r="A40" s="24">
        <v>25</v>
      </c>
      <c r="B40" s="38" t="s">
        <v>44</v>
      </c>
      <c r="C40" s="43">
        <v>3</v>
      </c>
      <c r="D40" s="43">
        <v>0</v>
      </c>
      <c r="E40" s="43">
        <v>0</v>
      </c>
      <c r="F40" s="43">
        <f t="shared" si="4"/>
        <v>0</v>
      </c>
      <c r="G40" s="43">
        <v>8375</v>
      </c>
      <c r="H40" s="21">
        <v>0</v>
      </c>
      <c r="I40" s="21">
        <v>0</v>
      </c>
    </row>
    <row r="41" spans="1:11" s="1" customFormat="1" ht="34.950000000000003" customHeight="1" thickBot="1" x14ac:dyDescent="0.4">
      <c r="A41" s="30"/>
      <c r="B41" s="31" t="s">
        <v>36</v>
      </c>
      <c r="C41" s="32">
        <f>SUM(C40:C40)</f>
        <v>3</v>
      </c>
      <c r="D41" s="32">
        <f>SUM(D40:D40)</f>
        <v>0</v>
      </c>
      <c r="E41" s="32">
        <f>SUM(E40:E40)</f>
        <v>0</v>
      </c>
      <c r="F41" s="32">
        <f t="shared" si="4"/>
        <v>0</v>
      </c>
      <c r="G41" s="32">
        <f>SUM(G40:G40)</f>
        <v>8375</v>
      </c>
      <c r="H41" s="21">
        <v>0</v>
      </c>
      <c r="I41" s="21">
        <v>0</v>
      </c>
    </row>
    <row r="42" spans="1:11" s="1" customFormat="1" ht="34.950000000000003" customHeight="1" thickBot="1" x14ac:dyDescent="0.4">
      <c r="A42" s="30"/>
      <c r="B42" s="39" t="s">
        <v>2</v>
      </c>
      <c r="C42" s="32"/>
      <c r="D42" s="32"/>
      <c r="E42" s="40"/>
      <c r="F42" s="32">
        <f t="shared" si="4"/>
        <v>0</v>
      </c>
      <c r="G42" s="32"/>
      <c r="H42" s="21">
        <v>0</v>
      </c>
      <c r="I42" s="21">
        <v>0</v>
      </c>
    </row>
    <row r="43" spans="1:11" s="10" customFormat="1" ht="34.950000000000003" customHeight="1" thickBot="1" x14ac:dyDescent="0.35">
      <c r="A43" s="7"/>
      <c r="B43" s="8" t="s">
        <v>3</v>
      </c>
      <c r="C43" s="9">
        <f>C37+C39+C41</f>
        <v>178</v>
      </c>
      <c r="D43" s="9">
        <f>D37+D39+D41</f>
        <v>1189995</v>
      </c>
      <c r="E43" s="9">
        <f>E37+E39+E41</f>
        <v>40227</v>
      </c>
      <c r="F43" s="9">
        <f>F37+F39+F41</f>
        <v>1149768</v>
      </c>
      <c r="G43" s="9">
        <f>G37+G39+G41</f>
        <v>531340</v>
      </c>
      <c r="H43" s="21">
        <f t="shared" si="2"/>
        <v>46.212801191196831</v>
      </c>
      <c r="I43" s="21">
        <f t="shared" si="3"/>
        <v>44.65060777566292</v>
      </c>
    </row>
    <row r="44" spans="1:11" x14ac:dyDescent="0.3">
      <c r="H44" s="44" t="s">
        <v>4</v>
      </c>
      <c r="I44" s="44"/>
    </row>
  </sheetData>
  <mergeCells count="14">
    <mergeCell ref="H44:I44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93" right="0.25" top="0.75" bottom="0.64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22</vt:lpstr>
      <vt:lpstr>'JUN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2022-08-12T15:16:26Z</dcterms:modified>
</cp:coreProperties>
</file>