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2\Desktop\SLBC 161 FINAL ANN 1\"/>
    </mc:Choice>
  </mc:AlternateContent>
  <bookViews>
    <workbookView xWindow="0" yWindow="0" windowWidth="23040" windowHeight="8496"/>
  </bookViews>
  <sheets>
    <sheet name=" Ann 13 National Goals" sheetId="1" r:id="rId1"/>
  </sheets>
  <externalReferences>
    <externalReference r:id="rId2"/>
  </externalReferences>
  <definedNames>
    <definedName name="\D">#REF!</definedName>
    <definedName name="\I">#REF!</definedName>
    <definedName name="_xlnm.Print_Area" localSheetId="0">' Ann 13 National Goals'!$A$1:$K$49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/>
  <c r="I8" i="1"/>
  <c r="K8" i="1"/>
  <c r="E9" i="1"/>
  <c r="G9" i="1"/>
  <c r="I9" i="1"/>
  <c r="K9" i="1"/>
  <c r="E10" i="1"/>
  <c r="G10" i="1"/>
  <c r="I10" i="1"/>
  <c r="K10" i="1"/>
  <c r="E11" i="1"/>
  <c r="G11" i="1"/>
  <c r="I11" i="1"/>
  <c r="K11" i="1"/>
  <c r="E12" i="1"/>
  <c r="G12" i="1"/>
  <c r="I12" i="1"/>
  <c r="K12" i="1"/>
  <c r="E13" i="1"/>
  <c r="G13" i="1"/>
  <c r="I13" i="1"/>
  <c r="K13" i="1"/>
  <c r="E14" i="1"/>
  <c r="G14" i="1"/>
  <c r="I14" i="1"/>
  <c r="K14" i="1"/>
  <c r="E15" i="1"/>
  <c r="G15" i="1"/>
  <c r="I15" i="1"/>
  <c r="K15" i="1"/>
  <c r="E16" i="1"/>
  <c r="G16" i="1"/>
  <c r="I16" i="1"/>
  <c r="K16" i="1"/>
  <c r="E17" i="1"/>
  <c r="G17" i="1"/>
  <c r="I17" i="1"/>
  <c r="K17" i="1"/>
  <c r="E18" i="1"/>
  <c r="G18" i="1"/>
  <c r="I18" i="1"/>
  <c r="K18" i="1"/>
  <c r="E19" i="1"/>
  <c r="G19" i="1"/>
  <c r="I19" i="1"/>
  <c r="K19" i="1"/>
  <c r="E20" i="1"/>
  <c r="G20" i="1"/>
  <c r="I20" i="1"/>
  <c r="K20" i="1"/>
  <c r="E22" i="1"/>
  <c r="G22" i="1"/>
  <c r="I22" i="1"/>
  <c r="K22" i="1"/>
  <c r="E23" i="1"/>
  <c r="G23" i="1"/>
  <c r="I23" i="1"/>
  <c r="K23" i="1"/>
  <c r="E24" i="1"/>
  <c r="G24" i="1"/>
  <c r="I24" i="1"/>
  <c r="K24" i="1"/>
  <c r="E25" i="1"/>
  <c r="G25" i="1"/>
  <c r="I25" i="1"/>
  <c r="K25" i="1"/>
  <c r="E26" i="1"/>
  <c r="G26" i="1"/>
  <c r="I26" i="1"/>
  <c r="K26" i="1"/>
  <c r="E27" i="1"/>
  <c r="G27" i="1"/>
  <c r="I27" i="1"/>
  <c r="K27" i="1"/>
  <c r="E28" i="1"/>
  <c r="G28" i="1"/>
  <c r="I28" i="1"/>
  <c r="K28" i="1"/>
  <c r="E29" i="1"/>
  <c r="G29" i="1"/>
  <c r="I29" i="1"/>
  <c r="K29" i="1"/>
  <c r="E30" i="1"/>
  <c r="G30" i="1"/>
  <c r="I30" i="1"/>
  <c r="K30" i="1"/>
  <c r="E31" i="1"/>
  <c r="G31" i="1"/>
  <c r="K31" i="1"/>
  <c r="E33" i="1"/>
  <c r="G33" i="1"/>
  <c r="K33" i="1"/>
  <c r="E34" i="1"/>
  <c r="G34" i="1"/>
  <c r="I34" i="1"/>
  <c r="K34" i="1"/>
  <c r="E35" i="1"/>
  <c r="G35" i="1"/>
  <c r="K35" i="1"/>
  <c r="E36" i="1"/>
  <c r="G36" i="1"/>
  <c r="K36" i="1"/>
  <c r="E37" i="1"/>
  <c r="G37" i="1"/>
  <c r="I37" i="1"/>
  <c r="K37" i="1"/>
  <c r="E39" i="1"/>
  <c r="G39" i="1"/>
  <c r="I39" i="1"/>
  <c r="K39" i="1"/>
  <c r="E40" i="1"/>
  <c r="G40" i="1"/>
  <c r="I40" i="1"/>
  <c r="J40" i="1"/>
  <c r="K40" i="1"/>
  <c r="C42" i="1"/>
  <c r="E42" i="1" s="1"/>
  <c r="D42" i="1"/>
  <c r="F42" i="1"/>
  <c r="F44" i="1" s="1"/>
  <c r="G42" i="1"/>
  <c r="H42" i="1"/>
  <c r="J42" i="1"/>
  <c r="J44" i="1" s="1"/>
  <c r="K42" i="1"/>
  <c r="C43" i="1"/>
  <c r="D43" i="1"/>
  <c r="E43" i="1"/>
  <c r="F43" i="1"/>
  <c r="G43" i="1" s="1"/>
  <c r="H43" i="1"/>
  <c r="I43" i="1"/>
  <c r="J43" i="1"/>
  <c r="K43" i="1" s="1"/>
  <c r="D44" i="1"/>
  <c r="D47" i="1" s="1"/>
  <c r="H44" i="1"/>
  <c r="H47" i="1" s="1"/>
  <c r="E45" i="1"/>
  <c r="G45" i="1"/>
  <c r="I45" i="1"/>
  <c r="K45" i="1"/>
  <c r="E46" i="1"/>
  <c r="G46" i="1"/>
  <c r="H46" i="1"/>
  <c r="I46" i="1"/>
  <c r="J46" i="1"/>
  <c r="K46" i="1"/>
  <c r="F47" i="1" l="1"/>
  <c r="J47" i="1"/>
  <c r="C44" i="1"/>
  <c r="K44" i="1" s="1"/>
  <c r="I42" i="1"/>
  <c r="E44" i="1" l="1"/>
  <c r="C47" i="1"/>
  <c r="I44" i="1"/>
  <c r="G47" i="1"/>
  <c r="G44" i="1"/>
  <c r="I47" i="1" l="1"/>
  <c r="E47" i="1"/>
  <c r="K47" i="1"/>
</calcChain>
</file>

<file path=xl/sharedStrings.xml><?xml version="1.0" encoding="utf-8"?>
<sst xmlns="http://schemas.openxmlformats.org/spreadsheetml/2006/main" count="56" uniqueCount="49">
  <si>
    <t>SLBC PUNJAB</t>
  </si>
  <si>
    <t>GRAND TOTAL</t>
  </si>
  <si>
    <t>Total Coop.Bks.</t>
  </si>
  <si>
    <t>PB. STATE COOPERATIVE BANK</t>
  </si>
  <si>
    <t>TOTAL</t>
  </si>
  <si>
    <t>RRBs</t>
  </si>
  <si>
    <t>Com. Bks</t>
  </si>
  <si>
    <t>SYSTEM</t>
  </si>
  <si>
    <t>PUNJAB GRAMIN BANK</t>
  </si>
  <si>
    <t>JANA SMALL FINANCE BANK</t>
  </si>
  <si>
    <t>UJJIVAN SMALL FINANCE BANK</t>
  </si>
  <si>
    <t>CAPITAL SMALL FINANCE BANK</t>
  </si>
  <si>
    <t>AU SMALL FINANCE BANK</t>
  </si>
  <si>
    <t>RBL Bank</t>
  </si>
  <si>
    <t>BANDHAN BANK</t>
  </si>
  <si>
    <t>AXIS BANK</t>
  </si>
  <si>
    <t>INDUSIND BANK</t>
  </si>
  <si>
    <t>FEDERAL BANK</t>
  </si>
  <si>
    <t>YES BANK</t>
  </si>
  <si>
    <t>KOTAK MAHINDRA BANK</t>
  </si>
  <si>
    <t>ICICI BANK</t>
  </si>
  <si>
    <t>HDFC BANK</t>
  </si>
  <si>
    <t>J&amp;K BANK</t>
  </si>
  <si>
    <t>IDBI BANK</t>
  </si>
  <si>
    <t>PRIVATE SECTOR &amp; SMALL FIN. BANKS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</si>
  <si>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</si>
  <si>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</si>
  <si>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</si>
  <si>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</si>
  <si>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</si>
  <si>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</si>
  <si>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</si>
  <si>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</si>
  <si>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</si>
  <si>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</si>
  <si>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PUNJAB &amp; SIND BANK</t>
  </si>
  <si>
    <t>PUNJAB NATIONAL BANK</t>
  </si>
  <si>
    <t>PUBLIC SECTOR BANKS</t>
  </si>
  <si>
    <t>% TO  Total Advances</t>
  </si>
  <si>
    <t>Micro Advances</t>
  </si>
  <si>
    <t>Export Credit</t>
  </si>
  <si>
    <t>Agriculture Advances</t>
  </si>
  <si>
    <t>Priority Sector Advances</t>
  </si>
  <si>
    <t>Total Advances as on 30.06.2022</t>
  </si>
  <si>
    <t>BANK NAME</t>
  </si>
  <si>
    <t>Sr. No</t>
  </si>
  <si>
    <t xml:space="preserve">(Amount  in lacs) </t>
  </si>
  <si>
    <t>BANKWISE PERFORMANCE UNDER NATIONAL GOALS  AS AT 30.06.2022</t>
  </si>
  <si>
    <t>Annexure - 13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</si>
</sst>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rgb="FFFF0000"/>
      <name val="Arial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b/>
      <sz val="13"/>
      <color theme="1"/>
      <name val="Tahoma"/>
      <family val="2"/>
    </font>
    <font>
      <sz val="14"/>
      <color theme="1"/>
      <name val="Tahoma"/>
      <family val="2"/>
    </font>
    <font>
      <sz val="13"/>
      <color theme="1"/>
      <name val="Tahoma"/>
      <family val="2"/>
    </font>
    <font>
      <b/>
      <sz val="11"/>
      <color theme="1"/>
      <name val="Tahoma"/>
      <family val="2"/>
    </font>
    <font>
      <b/>
      <sz val="10"/>
      <name val="Arial"/>
      <family val="2"/>
    </font>
    <font>
      <u/>
      <sz val="14"/>
      <color indexed="12"/>
      <name val="Times New Roman"/>
      <family val="1"/>
    </font>
    <font>
      <b/>
      <sz val="18"/>
      <color theme="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1"/>
    <xf numFmtId="0" fontId="1" fillId="0" borderId="0" xfId="1" applyFill="1"/>
    <xf numFmtId="0" fontId="2" fillId="0" borderId="0" xfId="1" applyFont="1" applyFill="1"/>
    <xf numFmtId="0" fontId="1" fillId="0" borderId="0" xfId="1" applyFill="1" applyAlignment="1">
      <alignment horizontal="center" vertical="center"/>
    </xf>
    <xf numFmtId="0" fontId="3" fillId="0" borderId="0" xfId="1" applyFont="1" applyFill="1" applyBorder="1" applyAlignment="1">
      <alignment vertical="top"/>
    </xf>
    <xf numFmtId="0" fontId="4" fillId="0" borderId="0" xfId="1" applyFont="1" applyFill="1" applyAlignment="1">
      <alignment vertical="center"/>
    </xf>
    <xf numFmtId="0" fontId="3" fillId="0" borderId="0" xfId="1" applyFont="1" applyFill="1" applyBorder="1" applyAlignment="1"/>
    <xf numFmtId="0" fontId="5" fillId="0" borderId="0" xfId="1" applyFont="1" applyFill="1" applyBorder="1"/>
    <xf numFmtId="0" fontId="5" fillId="0" borderId="0" xfId="1" applyFont="1" applyFill="1" applyBorder="1" applyAlignment="1">
      <alignment horizontal="center" vertical="center"/>
    </xf>
    <xf numFmtId="10" fontId="6" fillId="0" borderId="0" xfId="2" applyNumberFormat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10" fontId="6" fillId="0" borderId="1" xfId="2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10" fontId="6" fillId="0" borderId="4" xfId="2" applyNumberFormat="1" applyFont="1" applyFill="1" applyBorder="1" applyAlignment="1">
      <alignment horizontal="center" vertical="center"/>
    </xf>
    <xf numFmtId="1" fontId="8" fillId="0" borderId="5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" fontId="8" fillId="0" borderId="6" xfId="1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1" fontId="8" fillId="0" borderId="7" xfId="1" applyNumberFormat="1" applyFont="1" applyFill="1" applyBorder="1" applyAlignment="1">
      <alignment horizontal="center" vertical="center"/>
    </xf>
    <xf numFmtId="0" fontId="9" fillId="0" borderId="8" xfId="1" applyFont="1" applyFill="1" applyBorder="1"/>
    <xf numFmtId="0" fontId="10" fillId="0" borderId="9" xfId="1" applyFont="1" applyFill="1" applyBorder="1" applyAlignment="1">
      <alignment horizontal="center" vertical="center"/>
    </xf>
    <xf numFmtId="0" fontId="11" fillId="0" borderId="0" xfId="1" applyFont="1"/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" fillId="0" borderId="13" xfId="1" applyFill="1" applyBorder="1" applyAlignment="1">
      <alignment vertical="center"/>
    </xf>
    <xf numFmtId="0" fontId="1" fillId="0" borderId="2" xfId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10" fillId="0" borderId="15" xfId="1" applyFont="1" applyFill="1" applyBorder="1" applyAlignment="1">
      <alignment horizontal="center" vertical="center"/>
    </xf>
    <xf numFmtId="1" fontId="8" fillId="0" borderId="8" xfId="1" applyNumberFormat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10" fontId="6" fillId="0" borderId="8" xfId="2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1" fontId="8" fillId="0" borderId="11" xfId="1" applyNumberFormat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vertical="center"/>
    </xf>
    <xf numFmtId="0" fontId="10" fillId="0" borderId="18" xfId="1" applyFont="1" applyFill="1" applyBorder="1" applyAlignment="1">
      <alignment horizontal="center" vertical="center"/>
    </xf>
    <xf numFmtId="0" fontId="1" fillId="0" borderId="19" xfId="1" applyFill="1" applyBorder="1" applyAlignment="1">
      <alignment vertical="center"/>
    </xf>
    <xf numFmtId="0" fontId="1" fillId="0" borderId="20" xfId="1" applyFill="1" applyBorder="1" applyAlignment="1">
      <alignment vertical="center"/>
    </xf>
    <xf numFmtId="0" fontId="7" fillId="0" borderId="21" xfId="1" applyFont="1" applyFill="1" applyBorder="1" applyAlignment="1">
      <alignment vertical="center"/>
    </xf>
    <xf numFmtId="0" fontId="10" fillId="0" borderId="22" xfId="1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center" vertical="center"/>
    </xf>
    <xf numFmtId="1" fontId="8" fillId="0" borderId="4" xfId="1" applyNumberFormat="1" applyFont="1" applyFill="1" applyBorder="1" applyAlignment="1">
      <alignment horizontal="center" vertical="center"/>
    </xf>
    <xf numFmtId="1" fontId="8" fillId="0" borderId="7" xfId="1" applyNumberFormat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vertical="center"/>
    </xf>
    <xf numFmtId="0" fontId="10" fillId="0" borderId="24" xfId="1" applyFont="1" applyFill="1" applyBorder="1" applyAlignment="1">
      <alignment horizontal="center" vertical="center"/>
    </xf>
    <xf numFmtId="1" fontId="8" fillId="0" borderId="25" xfId="1" applyNumberFormat="1" applyFont="1" applyFill="1" applyBorder="1" applyAlignment="1">
      <alignment horizontal="center" vertical="center"/>
    </xf>
    <xf numFmtId="1" fontId="8" fillId="0" borderId="6" xfId="3" applyNumberFormat="1" applyFont="1" applyFill="1" applyBorder="1" applyAlignment="1" applyProtection="1">
      <alignment horizontal="center" vertical="center"/>
    </xf>
    <xf numFmtId="1" fontId="8" fillId="0" borderId="11" xfId="1" applyNumberFormat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vertical="center"/>
    </xf>
    <xf numFmtId="0" fontId="10" fillId="0" borderId="8" xfId="1" applyFont="1" applyFill="1" applyBorder="1" applyAlignment="1">
      <alignment horizontal="center" vertical="center"/>
    </xf>
    <xf numFmtId="10" fontId="6" fillId="0" borderId="26" xfId="2" applyNumberFormat="1" applyFont="1" applyFill="1" applyBorder="1" applyAlignment="1">
      <alignment horizontal="center" vertical="center"/>
    </xf>
    <xf numFmtId="10" fontId="6" fillId="0" borderId="27" xfId="2" applyNumberFormat="1" applyFont="1" applyFill="1" applyBorder="1" applyAlignment="1">
      <alignment horizontal="center" vertical="center"/>
    </xf>
    <xf numFmtId="1" fontId="8" fillId="0" borderId="20" xfId="1" applyNumberFormat="1" applyFont="1" applyFill="1" applyBorder="1" applyAlignment="1">
      <alignment horizontal="center" vertical="center"/>
    </xf>
    <xf numFmtId="1" fontId="8" fillId="0" borderId="27" xfId="1" applyNumberFormat="1" applyFont="1" applyFill="1" applyBorder="1" applyAlignment="1">
      <alignment horizontal="center" vertical="center"/>
    </xf>
    <xf numFmtId="1" fontId="8" fillId="0" borderId="28" xfId="1" applyNumberFormat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vertical="center"/>
    </xf>
    <xf numFmtId="0" fontId="10" fillId="0" borderId="27" xfId="1" applyFont="1" applyFill="1" applyBorder="1" applyAlignment="1">
      <alignment horizontal="center" vertical="center"/>
    </xf>
    <xf numFmtId="0" fontId="1" fillId="0" borderId="29" xfId="1" applyFill="1" applyBorder="1" applyAlignment="1">
      <alignment vertical="center"/>
    </xf>
    <xf numFmtId="0" fontId="1" fillId="0" borderId="30" xfId="1" applyFill="1" applyBorder="1" applyAlignment="1">
      <alignment vertical="center"/>
    </xf>
    <xf numFmtId="0" fontId="7" fillId="0" borderId="30" xfId="1" applyFont="1" applyFill="1" applyBorder="1" applyAlignment="1">
      <alignment vertical="center"/>
    </xf>
    <xf numFmtId="0" fontId="10" fillId="0" borderId="28" xfId="1" applyFont="1" applyFill="1" applyBorder="1" applyAlignment="1">
      <alignment horizontal="center" vertical="center"/>
    </xf>
    <xf numFmtId="1" fontId="8" fillId="0" borderId="26" xfId="1" applyNumberFormat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vertical="center"/>
    </xf>
    <xf numFmtId="0" fontId="10" fillId="0" borderId="31" xfId="1" applyFont="1" applyFill="1" applyBorder="1" applyAlignment="1">
      <alignment horizontal="center" vertical="center"/>
    </xf>
    <xf numFmtId="0" fontId="1" fillId="2" borderId="0" xfId="1" applyFill="1"/>
    <xf numFmtId="1" fontId="8" fillId="0" borderId="32" xfId="1" applyNumberFormat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vertical="center"/>
    </xf>
    <xf numFmtId="0" fontId="1" fillId="0" borderId="13" xfId="1" applyFill="1" applyBorder="1" applyAlignment="1"/>
    <xf numFmtId="0" fontId="1" fillId="0" borderId="2" xfId="1" applyFill="1" applyBorder="1" applyAlignment="1"/>
    <xf numFmtId="0" fontId="3" fillId="0" borderId="2" xfId="1" applyFont="1" applyFill="1" applyBorder="1" applyAlignment="1">
      <alignment vertical="center"/>
    </xf>
    <xf numFmtId="0" fontId="5" fillId="0" borderId="33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3" borderId="33" xfId="1" applyFont="1" applyFill="1" applyBorder="1" applyAlignment="1">
      <alignment horizontal="center" vertical="center" wrapText="1"/>
    </xf>
    <xf numFmtId="0" fontId="5" fillId="3" borderId="3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top" wrapText="1"/>
    </xf>
    <xf numFmtId="0" fontId="5" fillId="0" borderId="35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5" fillId="0" borderId="27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top" wrapText="1"/>
    </xf>
    <xf numFmtId="0" fontId="5" fillId="0" borderId="36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right"/>
    </xf>
    <xf numFmtId="0" fontId="7" fillId="0" borderId="30" xfId="1" applyFont="1" applyFill="1" applyBorder="1" applyAlignment="1">
      <alignment horizontal="right"/>
    </xf>
    <xf numFmtId="0" fontId="7" fillId="0" borderId="2" xfId="1" applyFont="1" applyFill="1" applyBorder="1" applyAlignment="1">
      <alignment horizontal="right"/>
    </xf>
    <xf numFmtId="0" fontId="7" fillId="0" borderId="3" xfId="1" applyFont="1" applyFill="1" applyBorder="1" applyAlignment="1">
      <alignment horizontal="right"/>
    </xf>
    <xf numFmtId="0" fontId="13" fillId="0" borderId="13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37" xfId="1" applyFont="1" applyFill="1" applyBorder="1" applyAlignment="1">
      <alignment horizontal="right" vertical="center"/>
    </xf>
    <xf numFmtId="0" fontId="14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15" fillId="0" borderId="0" xfId="1" applyFont="1" applyFill="1"/>
    <xf numFmtId="0" fontId="16" fillId="0" borderId="0" xfId="1" applyFont="1" applyFill="1" applyAlignment="1">
      <alignment horizontal="right"/>
    </xf>
    <xf numFmtId="0" fontId="17" fillId="0" borderId="0" xfId="1" applyFont="1" applyFill="1"/>
    <xf numFmtId="0" fontId="18" fillId="0" borderId="0" xfId="1" applyFont="1" applyFill="1"/>
    <xf numFmtId="0" fontId="15" fillId="0" borderId="0" xfId="1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41" xfId="1"/>
    <cellStyle name="Percent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MEETING%20FINAL%20ANNEXURE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NPA Agri"/>
      <sheetName val="Ann 13 cont National Goals"/>
      <sheetName val=" Ann 9 CD Ratio"/>
      <sheetName val="Ann 10 CD Ratio YOY"/>
      <sheetName val="Ann 8 Bankwise CD Ratio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view="pageBreakPreview" zoomScale="70" zoomScaleNormal="100" zoomScaleSheetLayoutView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M14" sqref="M14"/>
    </sheetView>
  </sheetViews>
  <sheetFormatPr defaultRowHeight="409.6" customHeight="1" x14ac:dyDescent="0.25"/>
  <cols>
    <col min="1" max="1" width="6.44140625" style="4" customWidth="1"/>
    <col min="2" max="2" width="36.44140625" style="2" customWidth="1"/>
    <col min="3" max="3" width="15.6640625" style="3" customWidth="1"/>
    <col min="4" max="4" width="15.88671875" style="3" customWidth="1"/>
    <col min="5" max="5" width="14" style="2" customWidth="1"/>
    <col min="6" max="6" width="16.109375" style="3" customWidth="1"/>
    <col min="7" max="7" width="15.6640625" style="2" customWidth="1"/>
    <col min="8" max="8" width="13.109375" style="3" customWidth="1"/>
    <col min="9" max="9" width="15.44140625" style="2" customWidth="1"/>
    <col min="10" max="10" width="13.88671875" style="3" customWidth="1"/>
    <col min="11" max="11" width="14.6640625" style="2" customWidth="1"/>
    <col min="12" max="256" width="8.88671875" style="1"/>
    <col min="257" max="257" width="6.44140625" style="1" customWidth="1"/>
    <col min="258" max="258" width="36.44140625" style="1" customWidth="1"/>
    <col min="259" max="259" width="15.6640625" style="1" customWidth="1"/>
    <col min="260" max="260" width="15.88671875" style="1" customWidth="1"/>
    <col min="261" max="261" width="14" style="1" customWidth="1"/>
    <col min="262" max="262" width="16.109375" style="1" customWidth="1"/>
    <col min="263" max="263" width="15.6640625" style="1" customWidth="1"/>
    <col min="264" max="264" width="13.109375" style="1" customWidth="1"/>
    <col min="265" max="265" width="15.44140625" style="1" customWidth="1"/>
    <col min="266" max="266" width="13.88671875" style="1" customWidth="1"/>
    <col min="267" max="267" width="14.6640625" style="1" customWidth="1"/>
    <col min="268" max="512" width="8.88671875" style="1"/>
    <col min="513" max="513" width="6.44140625" style="1" customWidth="1"/>
    <col min="514" max="514" width="36.44140625" style="1" customWidth="1"/>
    <col min="515" max="515" width="15.6640625" style="1" customWidth="1"/>
    <col min="516" max="516" width="15.88671875" style="1" customWidth="1"/>
    <col min="517" max="517" width="14" style="1" customWidth="1"/>
    <col min="518" max="518" width="16.109375" style="1" customWidth="1"/>
    <col min="519" max="519" width="15.6640625" style="1" customWidth="1"/>
    <col min="520" max="520" width="13.109375" style="1" customWidth="1"/>
    <col min="521" max="521" width="15.44140625" style="1" customWidth="1"/>
    <col min="522" max="522" width="13.88671875" style="1" customWidth="1"/>
    <col min="523" max="523" width="14.6640625" style="1" customWidth="1"/>
    <col min="524" max="768" width="8.88671875" style="1"/>
    <col min="769" max="769" width="6.44140625" style="1" customWidth="1"/>
    <col min="770" max="770" width="36.44140625" style="1" customWidth="1"/>
    <col min="771" max="771" width="15.6640625" style="1" customWidth="1"/>
    <col min="772" max="772" width="15.88671875" style="1" customWidth="1"/>
    <col min="773" max="773" width="14" style="1" customWidth="1"/>
    <col min="774" max="774" width="16.109375" style="1" customWidth="1"/>
    <col min="775" max="775" width="15.6640625" style="1" customWidth="1"/>
    <col min="776" max="776" width="13.109375" style="1" customWidth="1"/>
    <col min="777" max="777" width="15.44140625" style="1" customWidth="1"/>
    <col min="778" max="778" width="13.88671875" style="1" customWidth="1"/>
    <col min="779" max="779" width="14.6640625" style="1" customWidth="1"/>
    <col min="780" max="1024" width="8.88671875" style="1"/>
    <col min="1025" max="1025" width="6.44140625" style="1" customWidth="1"/>
    <col min="1026" max="1026" width="36.44140625" style="1" customWidth="1"/>
    <col min="1027" max="1027" width="15.6640625" style="1" customWidth="1"/>
    <col min="1028" max="1028" width="15.88671875" style="1" customWidth="1"/>
    <col min="1029" max="1029" width="14" style="1" customWidth="1"/>
    <col min="1030" max="1030" width="16.109375" style="1" customWidth="1"/>
    <col min="1031" max="1031" width="15.6640625" style="1" customWidth="1"/>
    <col min="1032" max="1032" width="13.109375" style="1" customWidth="1"/>
    <col min="1033" max="1033" width="15.44140625" style="1" customWidth="1"/>
    <col min="1034" max="1034" width="13.88671875" style="1" customWidth="1"/>
    <col min="1035" max="1035" width="14.6640625" style="1" customWidth="1"/>
    <col min="1036" max="1280" width="8.88671875" style="1"/>
    <col min="1281" max="1281" width="6.44140625" style="1" customWidth="1"/>
    <col min="1282" max="1282" width="36.44140625" style="1" customWidth="1"/>
    <col min="1283" max="1283" width="15.6640625" style="1" customWidth="1"/>
    <col min="1284" max="1284" width="15.88671875" style="1" customWidth="1"/>
    <col min="1285" max="1285" width="14" style="1" customWidth="1"/>
    <col min="1286" max="1286" width="16.109375" style="1" customWidth="1"/>
    <col min="1287" max="1287" width="15.6640625" style="1" customWidth="1"/>
    <col min="1288" max="1288" width="13.109375" style="1" customWidth="1"/>
    <col min="1289" max="1289" width="15.44140625" style="1" customWidth="1"/>
    <col min="1290" max="1290" width="13.88671875" style="1" customWidth="1"/>
    <col min="1291" max="1291" width="14.6640625" style="1" customWidth="1"/>
    <col min="1292" max="1536" width="8.88671875" style="1"/>
    <col min="1537" max="1537" width="6.44140625" style="1" customWidth="1"/>
    <col min="1538" max="1538" width="36.44140625" style="1" customWidth="1"/>
    <col min="1539" max="1539" width="15.6640625" style="1" customWidth="1"/>
    <col min="1540" max="1540" width="15.88671875" style="1" customWidth="1"/>
    <col min="1541" max="1541" width="14" style="1" customWidth="1"/>
    <col min="1542" max="1542" width="16.109375" style="1" customWidth="1"/>
    <col min="1543" max="1543" width="15.6640625" style="1" customWidth="1"/>
    <col min="1544" max="1544" width="13.109375" style="1" customWidth="1"/>
    <col min="1545" max="1545" width="15.44140625" style="1" customWidth="1"/>
    <col min="1546" max="1546" width="13.88671875" style="1" customWidth="1"/>
    <col min="1547" max="1547" width="14.6640625" style="1" customWidth="1"/>
    <col min="1548" max="1792" width="8.88671875" style="1"/>
    <col min="1793" max="1793" width="6.44140625" style="1" customWidth="1"/>
    <col min="1794" max="1794" width="36.44140625" style="1" customWidth="1"/>
    <col min="1795" max="1795" width="15.6640625" style="1" customWidth="1"/>
    <col min="1796" max="1796" width="15.88671875" style="1" customWidth="1"/>
    <col min="1797" max="1797" width="14" style="1" customWidth="1"/>
    <col min="1798" max="1798" width="16.109375" style="1" customWidth="1"/>
    <col min="1799" max="1799" width="15.6640625" style="1" customWidth="1"/>
    <col min="1800" max="1800" width="13.109375" style="1" customWidth="1"/>
    <col min="1801" max="1801" width="15.44140625" style="1" customWidth="1"/>
    <col min="1802" max="1802" width="13.88671875" style="1" customWidth="1"/>
    <col min="1803" max="1803" width="14.6640625" style="1" customWidth="1"/>
    <col min="1804" max="2048" width="8.88671875" style="1"/>
    <col min="2049" max="2049" width="6.44140625" style="1" customWidth="1"/>
    <col min="2050" max="2050" width="36.44140625" style="1" customWidth="1"/>
    <col min="2051" max="2051" width="15.6640625" style="1" customWidth="1"/>
    <col min="2052" max="2052" width="15.88671875" style="1" customWidth="1"/>
    <col min="2053" max="2053" width="14" style="1" customWidth="1"/>
    <col min="2054" max="2054" width="16.109375" style="1" customWidth="1"/>
    <col min="2055" max="2055" width="15.6640625" style="1" customWidth="1"/>
    <col min="2056" max="2056" width="13.109375" style="1" customWidth="1"/>
    <col min="2057" max="2057" width="15.44140625" style="1" customWidth="1"/>
    <col min="2058" max="2058" width="13.88671875" style="1" customWidth="1"/>
    <col min="2059" max="2059" width="14.6640625" style="1" customWidth="1"/>
    <col min="2060" max="2304" width="8.88671875" style="1"/>
    <col min="2305" max="2305" width="6.44140625" style="1" customWidth="1"/>
    <col min="2306" max="2306" width="36.44140625" style="1" customWidth="1"/>
    <col min="2307" max="2307" width="15.6640625" style="1" customWidth="1"/>
    <col min="2308" max="2308" width="15.88671875" style="1" customWidth="1"/>
    <col min="2309" max="2309" width="14" style="1" customWidth="1"/>
    <col min="2310" max="2310" width="16.109375" style="1" customWidth="1"/>
    <col min="2311" max="2311" width="15.6640625" style="1" customWidth="1"/>
    <col min="2312" max="2312" width="13.109375" style="1" customWidth="1"/>
    <col min="2313" max="2313" width="15.44140625" style="1" customWidth="1"/>
    <col min="2314" max="2314" width="13.88671875" style="1" customWidth="1"/>
    <col min="2315" max="2315" width="14.6640625" style="1" customWidth="1"/>
    <col min="2316" max="2560" width="8.88671875" style="1"/>
    <col min="2561" max="2561" width="6.44140625" style="1" customWidth="1"/>
    <col min="2562" max="2562" width="36.44140625" style="1" customWidth="1"/>
    <col min="2563" max="2563" width="15.6640625" style="1" customWidth="1"/>
    <col min="2564" max="2564" width="15.88671875" style="1" customWidth="1"/>
    <col min="2565" max="2565" width="14" style="1" customWidth="1"/>
    <col min="2566" max="2566" width="16.109375" style="1" customWidth="1"/>
    <col min="2567" max="2567" width="15.6640625" style="1" customWidth="1"/>
    <col min="2568" max="2568" width="13.109375" style="1" customWidth="1"/>
    <col min="2569" max="2569" width="15.44140625" style="1" customWidth="1"/>
    <col min="2570" max="2570" width="13.88671875" style="1" customWidth="1"/>
    <col min="2571" max="2571" width="14.6640625" style="1" customWidth="1"/>
    <col min="2572" max="2816" width="8.88671875" style="1"/>
    <col min="2817" max="2817" width="6.44140625" style="1" customWidth="1"/>
    <col min="2818" max="2818" width="36.44140625" style="1" customWidth="1"/>
    <col min="2819" max="2819" width="15.6640625" style="1" customWidth="1"/>
    <col min="2820" max="2820" width="15.88671875" style="1" customWidth="1"/>
    <col min="2821" max="2821" width="14" style="1" customWidth="1"/>
    <col min="2822" max="2822" width="16.109375" style="1" customWidth="1"/>
    <col min="2823" max="2823" width="15.6640625" style="1" customWidth="1"/>
    <col min="2824" max="2824" width="13.109375" style="1" customWidth="1"/>
    <col min="2825" max="2825" width="15.44140625" style="1" customWidth="1"/>
    <col min="2826" max="2826" width="13.88671875" style="1" customWidth="1"/>
    <col min="2827" max="2827" width="14.6640625" style="1" customWidth="1"/>
    <col min="2828" max="3072" width="8.88671875" style="1"/>
    <col min="3073" max="3073" width="6.44140625" style="1" customWidth="1"/>
    <col min="3074" max="3074" width="36.44140625" style="1" customWidth="1"/>
    <col min="3075" max="3075" width="15.6640625" style="1" customWidth="1"/>
    <col min="3076" max="3076" width="15.88671875" style="1" customWidth="1"/>
    <col min="3077" max="3077" width="14" style="1" customWidth="1"/>
    <col min="3078" max="3078" width="16.109375" style="1" customWidth="1"/>
    <col min="3079" max="3079" width="15.6640625" style="1" customWidth="1"/>
    <col min="3080" max="3080" width="13.109375" style="1" customWidth="1"/>
    <col min="3081" max="3081" width="15.44140625" style="1" customWidth="1"/>
    <col min="3082" max="3082" width="13.88671875" style="1" customWidth="1"/>
    <col min="3083" max="3083" width="14.6640625" style="1" customWidth="1"/>
    <col min="3084" max="3328" width="8.88671875" style="1"/>
    <col min="3329" max="3329" width="6.44140625" style="1" customWidth="1"/>
    <col min="3330" max="3330" width="36.44140625" style="1" customWidth="1"/>
    <col min="3331" max="3331" width="15.6640625" style="1" customWidth="1"/>
    <col min="3332" max="3332" width="15.88671875" style="1" customWidth="1"/>
    <col min="3333" max="3333" width="14" style="1" customWidth="1"/>
    <col min="3334" max="3334" width="16.109375" style="1" customWidth="1"/>
    <col min="3335" max="3335" width="15.6640625" style="1" customWidth="1"/>
    <col min="3336" max="3336" width="13.109375" style="1" customWidth="1"/>
    <col min="3337" max="3337" width="15.44140625" style="1" customWidth="1"/>
    <col min="3338" max="3338" width="13.88671875" style="1" customWidth="1"/>
    <col min="3339" max="3339" width="14.6640625" style="1" customWidth="1"/>
    <col min="3340" max="3584" width="8.88671875" style="1"/>
    <col min="3585" max="3585" width="6.44140625" style="1" customWidth="1"/>
    <col min="3586" max="3586" width="36.44140625" style="1" customWidth="1"/>
    <col min="3587" max="3587" width="15.6640625" style="1" customWidth="1"/>
    <col min="3588" max="3588" width="15.88671875" style="1" customWidth="1"/>
    <col min="3589" max="3589" width="14" style="1" customWidth="1"/>
    <col min="3590" max="3590" width="16.109375" style="1" customWidth="1"/>
    <col min="3591" max="3591" width="15.6640625" style="1" customWidth="1"/>
    <col min="3592" max="3592" width="13.109375" style="1" customWidth="1"/>
    <col min="3593" max="3593" width="15.44140625" style="1" customWidth="1"/>
    <col min="3594" max="3594" width="13.88671875" style="1" customWidth="1"/>
    <col min="3595" max="3595" width="14.6640625" style="1" customWidth="1"/>
    <col min="3596" max="3840" width="8.88671875" style="1"/>
    <col min="3841" max="3841" width="6.44140625" style="1" customWidth="1"/>
    <col min="3842" max="3842" width="36.44140625" style="1" customWidth="1"/>
    <col min="3843" max="3843" width="15.6640625" style="1" customWidth="1"/>
    <col min="3844" max="3844" width="15.88671875" style="1" customWidth="1"/>
    <col min="3845" max="3845" width="14" style="1" customWidth="1"/>
    <col min="3846" max="3846" width="16.109375" style="1" customWidth="1"/>
    <col min="3847" max="3847" width="15.6640625" style="1" customWidth="1"/>
    <col min="3848" max="3848" width="13.109375" style="1" customWidth="1"/>
    <col min="3849" max="3849" width="15.44140625" style="1" customWidth="1"/>
    <col min="3850" max="3850" width="13.88671875" style="1" customWidth="1"/>
    <col min="3851" max="3851" width="14.6640625" style="1" customWidth="1"/>
    <col min="3852" max="4096" width="8.88671875" style="1"/>
    <col min="4097" max="4097" width="6.44140625" style="1" customWidth="1"/>
    <col min="4098" max="4098" width="36.44140625" style="1" customWidth="1"/>
    <col min="4099" max="4099" width="15.6640625" style="1" customWidth="1"/>
    <col min="4100" max="4100" width="15.88671875" style="1" customWidth="1"/>
    <col min="4101" max="4101" width="14" style="1" customWidth="1"/>
    <col min="4102" max="4102" width="16.109375" style="1" customWidth="1"/>
    <col min="4103" max="4103" width="15.6640625" style="1" customWidth="1"/>
    <col min="4104" max="4104" width="13.109375" style="1" customWidth="1"/>
    <col min="4105" max="4105" width="15.44140625" style="1" customWidth="1"/>
    <col min="4106" max="4106" width="13.88671875" style="1" customWidth="1"/>
    <col min="4107" max="4107" width="14.6640625" style="1" customWidth="1"/>
    <col min="4108" max="4352" width="8.88671875" style="1"/>
    <col min="4353" max="4353" width="6.44140625" style="1" customWidth="1"/>
    <col min="4354" max="4354" width="36.44140625" style="1" customWidth="1"/>
    <col min="4355" max="4355" width="15.6640625" style="1" customWidth="1"/>
    <col min="4356" max="4356" width="15.88671875" style="1" customWidth="1"/>
    <col min="4357" max="4357" width="14" style="1" customWidth="1"/>
    <col min="4358" max="4358" width="16.109375" style="1" customWidth="1"/>
    <col min="4359" max="4359" width="15.6640625" style="1" customWidth="1"/>
    <col min="4360" max="4360" width="13.109375" style="1" customWidth="1"/>
    <col min="4361" max="4361" width="15.44140625" style="1" customWidth="1"/>
    <col min="4362" max="4362" width="13.88671875" style="1" customWidth="1"/>
    <col min="4363" max="4363" width="14.6640625" style="1" customWidth="1"/>
    <col min="4364" max="4608" width="8.88671875" style="1"/>
    <col min="4609" max="4609" width="6.44140625" style="1" customWidth="1"/>
    <col min="4610" max="4610" width="36.44140625" style="1" customWidth="1"/>
    <col min="4611" max="4611" width="15.6640625" style="1" customWidth="1"/>
    <col min="4612" max="4612" width="15.88671875" style="1" customWidth="1"/>
    <col min="4613" max="4613" width="14" style="1" customWidth="1"/>
    <col min="4614" max="4614" width="16.109375" style="1" customWidth="1"/>
    <col min="4615" max="4615" width="15.6640625" style="1" customWidth="1"/>
    <col min="4616" max="4616" width="13.109375" style="1" customWidth="1"/>
    <col min="4617" max="4617" width="15.44140625" style="1" customWidth="1"/>
    <col min="4618" max="4618" width="13.88671875" style="1" customWidth="1"/>
    <col min="4619" max="4619" width="14.6640625" style="1" customWidth="1"/>
    <col min="4620" max="4864" width="8.88671875" style="1"/>
    <col min="4865" max="4865" width="6.44140625" style="1" customWidth="1"/>
    <col min="4866" max="4866" width="36.44140625" style="1" customWidth="1"/>
    <col min="4867" max="4867" width="15.6640625" style="1" customWidth="1"/>
    <col min="4868" max="4868" width="15.88671875" style="1" customWidth="1"/>
    <col min="4869" max="4869" width="14" style="1" customWidth="1"/>
    <col min="4870" max="4870" width="16.109375" style="1" customWidth="1"/>
    <col min="4871" max="4871" width="15.6640625" style="1" customWidth="1"/>
    <col min="4872" max="4872" width="13.109375" style="1" customWidth="1"/>
    <col min="4873" max="4873" width="15.44140625" style="1" customWidth="1"/>
    <col min="4874" max="4874" width="13.88671875" style="1" customWidth="1"/>
    <col min="4875" max="4875" width="14.6640625" style="1" customWidth="1"/>
    <col min="4876" max="5120" width="8.88671875" style="1"/>
    <col min="5121" max="5121" width="6.44140625" style="1" customWidth="1"/>
    <col min="5122" max="5122" width="36.44140625" style="1" customWidth="1"/>
    <col min="5123" max="5123" width="15.6640625" style="1" customWidth="1"/>
    <col min="5124" max="5124" width="15.88671875" style="1" customWidth="1"/>
    <col min="5125" max="5125" width="14" style="1" customWidth="1"/>
    <col min="5126" max="5126" width="16.109375" style="1" customWidth="1"/>
    <col min="5127" max="5127" width="15.6640625" style="1" customWidth="1"/>
    <col min="5128" max="5128" width="13.109375" style="1" customWidth="1"/>
    <col min="5129" max="5129" width="15.44140625" style="1" customWidth="1"/>
    <col min="5130" max="5130" width="13.88671875" style="1" customWidth="1"/>
    <col min="5131" max="5131" width="14.6640625" style="1" customWidth="1"/>
    <col min="5132" max="5376" width="8.88671875" style="1"/>
    <col min="5377" max="5377" width="6.44140625" style="1" customWidth="1"/>
    <col min="5378" max="5378" width="36.44140625" style="1" customWidth="1"/>
    <col min="5379" max="5379" width="15.6640625" style="1" customWidth="1"/>
    <col min="5380" max="5380" width="15.88671875" style="1" customWidth="1"/>
    <col min="5381" max="5381" width="14" style="1" customWidth="1"/>
    <col min="5382" max="5382" width="16.109375" style="1" customWidth="1"/>
    <col min="5383" max="5383" width="15.6640625" style="1" customWidth="1"/>
    <col min="5384" max="5384" width="13.109375" style="1" customWidth="1"/>
    <col min="5385" max="5385" width="15.44140625" style="1" customWidth="1"/>
    <col min="5386" max="5386" width="13.88671875" style="1" customWidth="1"/>
    <col min="5387" max="5387" width="14.6640625" style="1" customWidth="1"/>
    <col min="5388" max="5632" width="8.88671875" style="1"/>
    <col min="5633" max="5633" width="6.44140625" style="1" customWidth="1"/>
    <col min="5634" max="5634" width="36.44140625" style="1" customWidth="1"/>
    <col min="5635" max="5635" width="15.6640625" style="1" customWidth="1"/>
    <col min="5636" max="5636" width="15.88671875" style="1" customWidth="1"/>
    <col min="5637" max="5637" width="14" style="1" customWidth="1"/>
    <col min="5638" max="5638" width="16.109375" style="1" customWidth="1"/>
    <col min="5639" max="5639" width="15.6640625" style="1" customWidth="1"/>
    <col min="5640" max="5640" width="13.109375" style="1" customWidth="1"/>
    <col min="5641" max="5641" width="15.44140625" style="1" customWidth="1"/>
    <col min="5642" max="5642" width="13.88671875" style="1" customWidth="1"/>
    <col min="5643" max="5643" width="14.6640625" style="1" customWidth="1"/>
    <col min="5644" max="5888" width="8.88671875" style="1"/>
    <col min="5889" max="5889" width="6.44140625" style="1" customWidth="1"/>
    <col min="5890" max="5890" width="36.44140625" style="1" customWidth="1"/>
    <col min="5891" max="5891" width="15.6640625" style="1" customWidth="1"/>
    <col min="5892" max="5892" width="15.88671875" style="1" customWidth="1"/>
    <col min="5893" max="5893" width="14" style="1" customWidth="1"/>
    <col min="5894" max="5894" width="16.109375" style="1" customWidth="1"/>
    <col min="5895" max="5895" width="15.6640625" style="1" customWidth="1"/>
    <col min="5896" max="5896" width="13.109375" style="1" customWidth="1"/>
    <col min="5897" max="5897" width="15.44140625" style="1" customWidth="1"/>
    <col min="5898" max="5898" width="13.88671875" style="1" customWidth="1"/>
    <col min="5899" max="5899" width="14.6640625" style="1" customWidth="1"/>
    <col min="5900" max="6144" width="8.88671875" style="1"/>
    <col min="6145" max="6145" width="6.44140625" style="1" customWidth="1"/>
    <col min="6146" max="6146" width="36.44140625" style="1" customWidth="1"/>
    <col min="6147" max="6147" width="15.6640625" style="1" customWidth="1"/>
    <col min="6148" max="6148" width="15.88671875" style="1" customWidth="1"/>
    <col min="6149" max="6149" width="14" style="1" customWidth="1"/>
    <col min="6150" max="6150" width="16.109375" style="1" customWidth="1"/>
    <col min="6151" max="6151" width="15.6640625" style="1" customWidth="1"/>
    <col min="6152" max="6152" width="13.109375" style="1" customWidth="1"/>
    <col min="6153" max="6153" width="15.44140625" style="1" customWidth="1"/>
    <col min="6154" max="6154" width="13.88671875" style="1" customWidth="1"/>
    <col min="6155" max="6155" width="14.6640625" style="1" customWidth="1"/>
    <col min="6156" max="6400" width="8.88671875" style="1"/>
    <col min="6401" max="6401" width="6.44140625" style="1" customWidth="1"/>
    <col min="6402" max="6402" width="36.44140625" style="1" customWidth="1"/>
    <col min="6403" max="6403" width="15.6640625" style="1" customWidth="1"/>
    <col min="6404" max="6404" width="15.88671875" style="1" customWidth="1"/>
    <col min="6405" max="6405" width="14" style="1" customWidth="1"/>
    <col min="6406" max="6406" width="16.109375" style="1" customWidth="1"/>
    <col min="6407" max="6407" width="15.6640625" style="1" customWidth="1"/>
    <col min="6408" max="6408" width="13.109375" style="1" customWidth="1"/>
    <col min="6409" max="6409" width="15.44140625" style="1" customWidth="1"/>
    <col min="6410" max="6410" width="13.88671875" style="1" customWidth="1"/>
    <col min="6411" max="6411" width="14.6640625" style="1" customWidth="1"/>
    <col min="6412" max="6656" width="8.88671875" style="1"/>
    <col min="6657" max="6657" width="6.44140625" style="1" customWidth="1"/>
    <col min="6658" max="6658" width="36.44140625" style="1" customWidth="1"/>
    <col min="6659" max="6659" width="15.6640625" style="1" customWidth="1"/>
    <col min="6660" max="6660" width="15.88671875" style="1" customWidth="1"/>
    <col min="6661" max="6661" width="14" style="1" customWidth="1"/>
    <col min="6662" max="6662" width="16.109375" style="1" customWidth="1"/>
    <col min="6663" max="6663" width="15.6640625" style="1" customWidth="1"/>
    <col min="6664" max="6664" width="13.109375" style="1" customWidth="1"/>
    <col min="6665" max="6665" width="15.44140625" style="1" customWidth="1"/>
    <col min="6666" max="6666" width="13.88671875" style="1" customWidth="1"/>
    <col min="6667" max="6667" width="14.6640625" style="1" customWidth="1"/>
    <col min="6668" max="6912" width="8.88671875" style="1"/>
    <col min="6913" max="6913" width="6.44140625" style="1" customWidth="1"/>
    <col min="6914" max="6914" width="36.44140625" style="1" customWidth="1"/>
    <col min="6915" max="6915" width="15.6640625" style="1" customWidth="1"/>
    <col min="6916" max="6916" width="15.88671875" style="1" customWidth="1"/>
    <col min="6917" max="6917" width="14" style="1" customWidth="1"/>
    <col min="6918" max="6918" width="16.109375" style="1" customWidth="1"/>
    <col min="6919" max="6919" width="15.6640625" style="1" customWidth="1"/>
    <col min="6920" max="6920" width="13.109375" style="1" customWidth="1"/>
    <col min="6921" max="6921" width="15.44140625" style="1" customWidth="1"/>
    <col min="6922" max="6922" width="13.88671875" style="1" customWidth="1"/>
    <col min="6923" max="6923" width="14.6640625" style="1" customWidth="1"/>
    <col min="6924" max="7168" width="8.88671875" style="1"/>
    <col min="7169" max="7169" width="6.44140625" style="1" customWidth="1"/>
    <col min="7170" max="7170" width="36.44140625" style="1" customWidth="1"/>
    <col min="7171" max="7171" width="15.6640625" style="1" customWidth="1"/>
    <col min="7172" max="7172" width="15.88671875" style="1" customWidth="1"/>
    <col min="7173" max="7173" width="14" style="1" customWidth="1"/>
    <col min="7174" max="7174" width="16.109375" style="1" customWidth="1"/>
    <col min="7175" max="7175" width="15.6640625" style="1" customWidth="1"/>
    <col min="7176" max="7176" width="13.109375" style="1" customWidth="1"/>
    <col min="7177" max="7177" width="15.44140625" style="1" customWidth="1"/>
    <col min="7178" max="7178" width="13.88671875" style="1" customWidth="1"/>
    <col min="7179" max="7179" width="14.6640625" style="1" customWidth="1"/>
    <col min="7180" max="7424" width="8.88671875" style="1"/>
    <col min="7425" max="7425" width="6.44140625" style="1" customWidth="1"/>
    <col min="7426" max="7426" width="36.44140625" style="1" customWidth="1"/>
    <col min="7427" max="7427" width="15.6640625" style="1" customWidth="1"/>
    <col min="7428" max="7428" width="15.88671875" style="1" customWidth="1"/>
    <col min="7429" max="7429" width="14" style="1" customWidth="1"/>
    <col min="7430" max="7430" width="16.109375" style="1" customWidth="1"/>
    <col min="7431" max="7431" width="15.6640625" style="1" customWidth="1"/>
    <col min="7432" max="7432" width="13.109375" style="1" customWidth="1"/>
    <col min="7433" max="7433" width="15.44140625" style="1" customWidth="1"/>
    <col min="7434" max="7434" width="13.88671875" style="1" customWidth="1"/>
    <col min="7435" max="7435" width="14.6640625" style="1" customWidth="1"/>
    <col min="7436" max="7680" width="8.88671875" style="1"/>
    <col min="7681" max="7681" width="6.44140625" style="1" customWidth="1"/>
    <col min="7682" max="7682" width="36.44140625" style="1" customWidth="1"/>
    <col min="7683" max="7683" width="15.6640625" style="1" customWidth="1"/>
    <col min="7684" max="7684" width="15.88671875" style="1" customWidth="1"/>
    <col min="7685" max="7685" width="14" style="1" customWidth="1"/>
    <col min="7686" max="7686" width="16.109375" style="1" customWidth="1"/>
    <col min="7687" max="7687" width="15.6640625" style="1" customWidth="1"/>
    <col min="7688" max="7688" width="13.109375" style="1" customWidth="1"/>
    <col min="7689" max="7689" width="15.44140625" style="1" customWidth="1"/>
    <col min="7690" max="7690" width="13.88671875" style="1" customWidth="1"/>
    <col min="7691" max="7691" width="14.6640625" style="1" customWidth="1"/>
    <col min="7692" max="7936" width="8.88671875" style="1"/>
    <col min="7937" max="7937" width="6.44140625" style="1" customWidth="1"/>
    <col min="7938" max="7938" width="36.44140625" style="1" customWidth="1"/>
    <col min="7939" max="7939" width="15.6640625" style="1" customWidth="1"/>
    <col min="7940" max="7940" width="15.88671875" style="1" customWidth="1"/>
    <col min="7941" max="7941" width="14" style="1" customWidth="1"/>
    <col min="7942" max="7942" width="16.109375" style="1" customWidth="1"/>
    <col min="7943" max="7943" width="15.6640625" style="1" customWidth="1"/>
    <col min="7944" max="7944" width="13.109375" style="1" customWidth="1"/>
    <col min="7945" max="7945" width="15.44140625" style="1" customWidth="1"/>
    <col min="7946" max="7946" width="13.88671875" style="1" customWidth="1"/>
    <col min="7947" max="7947" width="14.6640625" style="1" customWidth="1"/>
    <col min="7948" max="8192" width="8.88671875" style="1"/>
    <col min="8193" max="8193" width="6.44140625" style="1" customWidth="1"/>
    <col min="8194" max="8194" width="36.44140625" style="1" customWidth="1"/>
    <col min="8195" max="8195" width="15.6640625" style="1" customWidth="1"/>
    <col min="8196" max="8196" width="15.88671875" style="1" customWidth="1"/>
    <col min="8197" max="8197" width="14" style="1" customWidth="1"/>
    <col min="8198" max="8198" width="16.109375" style="1" customWidth="1"/>
    <col min="8199" max="8199" width="15.6640625" style="1" customWidth="1"/>
    <col min="8200" max="8200" width="13.109375" style="1" customWidth="1"/>
    <col min="8201" max="8201" width="15.44140625" style="1" customWidth="1"/>
    <col min="8202" max="8202" width="13.88671875" style="1" customWidth="1"/>
    <col min="8203" max="8203" width="14.6640625" style="1" customWidth="1"/>
    <col min="8204" max="8448" width="8.88671875" style="1"/>
    <col min="8449" max="8449" width="6.44140625" style="1" customWidth="1"/>
    <col min="8450" max="8450" width="36.44140625" style="1" customWidth="1"/>
    <col min="8451" max="8451" width="15.6640625" style="1" customWidth="1"/>
    <col min="8452" max="8452" width="15.88671875" style="1" customWidth="1"/>
    <col min="8453" max="8453" width="14" style="1" customWidth="1"/>
    <col min="8454" max="8454" width="16.109375" style="1" customWidth="1"/>
    <col min="8455" max="8455" width="15.6640625" style="1" customWidth="1"/>
    <col min="8456" max="8456" width="13.109375" style="1" customWidth="1"/>
    <col min="8457" max="8457" width="15.44140625" style="1" customWidth="1"/>
    <col min="8458" max="8458" width="13.88671875" style="1" customWidth="1"/>
    <col min="8459" max="8459" width="14.6640625" style="1" customWidth="1"/>
    <col min="8460" max="8704" width="8.88671875" style="1"/>
    <col min="8705" max="8705" width="6.44140625" style="1" customWidth="1"/>
    <col min="8706" max="8706" width="36.44140625" style="1" customWidth="1"/>
    <col min="8707" max="8707" width="15.6640625" style="1" customWidth="1"/>
    <col min="8708" max="8708" width="15.88671875" style="1" customWidth="1"/>
    <col min="8709" max="8709" width="14" style="1" customWidth="1"/>
    <col min="8710" max="8710" width="16.109375" style="1" customWidth="1"/>
    <col min="8711" max="8711" width="15.6640625" style="1" customWidth="1"/>
    <col min="8712" max="8712" width="13.109375" style="1" customWidth="1"/>
    <col min="8713" max="8713" width="15.44140625" style="1" customWidth="1"/>
    <col min="8714" max="8714" width="13.88671875" style="1" customWidth="1"/>
    <col min="8715" max="8715" width="14.6640625" style="1" customWidth="1"/>
    <col min="8716" max="8960" width="8.88671875" style="1"/>
    <col min="8961" max="8961" width="6.44140625" style="1" customWidth="1"/>
    <col min="8962" max="8962" width="36.44140625" style="1" customWidth="1"/>
    <col min="8963" max="8963" width="15.6640625" style="1" customWidth="1"/>
    <col min="8964" max="8964" width="15.88671875" style="1" customWidth="1"/>
    <col min="8965" max="8965" width="14" style="1" customWidth="1"/>
    <col min="8966" max="8966" width="16.109375" style="1" customWidth="1"/>
    <col min="8967" max="8967" width="15.6640625" style="1" customWidth="1"/>
    <col min="8968" max="8968" width="13.109375" style="1" customWidth="1"/>
    <col min="8969" max="8969" width="15.44140625" style="1" customWidth="1"/>
    <col min="8970" max="8970" width="13.88671875" style="1" customWidth="1"/>
    <col min="8971" max="8971" width="14.6640625" style="1" customWidth="1"/>
    <col min="8972" max="9216" width="8.88671875" style="1"/>
    <col min="9217" max="9217" width="6.44140625" style="1" customWidth="1"/>
    <col min="9218" max="9218" width="36.44140625" style="1" customWidth="1"/>
    <col min="9219" max="9219" width="15.6640625" style="1" customWidth="1"/>
    <col min="9220" max="9220" width="15.88671875" style="1" customWidth="1"/>
    <col min="9221" max="9221" width="14" style="1" customWidth="1"/>
    <col min="9222" max="9222" width="16.109375" style="1" customWidth="1"/>
    <col min="9223" max="9223" width="15.6640625" style="1" customWidth="1"/>
    <col min="9224" max="9224" width="13.109375" style="1" customWidth="1"/>
    <col min="9225" max="9225" width="15.44140625" style="1" customWidth="1"/>
    <col min="9226" max="9226" width="13.88671875" style="1" customWidth="1"/>
    <col min="9227" max="9227" width="14.6640625" style="1" customWidth="1"/>
    <col min="9228" max="9472" width="8.88671875" style="1"/>
    <col min="9473" max="9473" width="6.44140625" style="1" customWidth="1"/>
    <col min="9474" max="9474" width="36.44140625" style="1" customWidth="1"/>
    <col min="9475" max="9475" width="15.6640625" style="1" customWidth="1"/>
    <col min="9476" max="9476" width="15.88671875" style="1" customWidth="1"/>
    <col min="9477" max="9477" width="14" style="1" customWidth="1"/>
    <col min="9478" max="9478" width="16.109375" style="1" customWidth="1"/>
    <col min="9479" max="9479" width="15.6640625" style="1" customWidth="1"/>
    <col min="9480" max="9480" width="13.109375" style="1" customWidth="1"/>
    <col min="9481" max="9481" width="15.44140625" style="1" customWidth="1"/>
    <col min="9482" max="9482" width="13.88671875" style="1" customWidth="1"/>
    <col min="9483" max="9483" width="14.6640625" style="1" customWidth="1"/>
    <col min="9484" max="9728" width="8.88671875" style="1"/>
    <col min="9729" max="9729" width="6.44140625" style="1" customWidth="1"/>
    <col min="9730" max="9730" width="36.44140625" style="1" customWidth="1"/>
    <col min="9731" max="9731" width="15.6640625" style="1" customWidth="1"/>
    <col min="9732" max="9732" width="15.88671875" style="1" customWidth="1"/>
    <col min="9733" max="9733" width="14" style="1" customWidth="1"/>
    <col min="9734" max="9734" width="16.109375" style="1" customWidth="1"/>
    <col min="9735" max="9735" width="15.6640625" style="1" customWidth="1"/>
    <col min="9736" max="9736" width="13.109375" style="1" customWidth="1"/>
    <col min="9737" max="9737" width="15.44140625" style="1" customWidth="1"/>
    <col min="9738" max="9738" width="13.88671875" style="1" customWidth="1"/>
    <col min="9739" max="9739" width="14.6640625" style="1" customWidth="1"/>
    <col min="9740" max="9984" width="8.88671875" style="1"/>
    <col min="9985" max="9985" width="6.44140625" style="1" customWidth="1"/>
    <col min="9986" max="9986" width="36.44140625" style="1" customWidth="1"/>
    <col min="9987" max="9987" width="15.6640625" style="1" customWidth="1"/>
    <col min="9988" max="9988" width="15.88671875" style="1" customWidth="1"/>
    <col min="9989" max="9989" width="14" style="1" customWidth="1"/>
    <col min="9990" max="9990" width="16.109375" style="1" customWidth="1"/>
    <col min="9991" max="9991" width="15.6640625" style="1" customWidth="1"/>
    <col min="9992" max="9992" width="13.109375" style="1" customWidth="1"/>
    <col min="9993" max="9993" width="15.44140625" style="1" customWidth="1"/>
    <col min="9994" max="9994" width="13.88671875" style="1" customWidth="1"/>
    <col min="9995" max="9995" width="14.6640625" style="1" customWidth="1"/>
    <col min="9996" max="10240" width="8.88671875" style="1"/>
    <col min="10241" max="10241" width="6.44140625" style="1" customWidth="1"/>
    <col min="10242" max="10242" width="36.44140625" style="1" customWidth="1"/>
    <col min="10243" max="10243" width="15.6640625" style="1" customWidth="1"/>
    <col min="10244" max="10244" width="15.88671875" style="1" customWidth="1"/>
    <col min="10245" max="10245" width="14" style="1" customWidth="1"/>
    <col min="10246" max="10246" width="16.109375" style="1" customWidth="1"/>
    <col min="10247" max="10247" width="15.6640625" style="1" customWidth="1"/>
    <col min="10248" max="10248" width="13.109375" style="1" customWidth="1"/>
    <col min="10249" max="10249" width="15.44140625" style="1" customWidth="1"/>
    <col min="10250" max="10250" width="13.88671875" style="1" customWidth="1"/>
    <col min="10251" max="10251" width="14.6640625" style="1" customWidth="1"/>
    <col min="10252" max="10496" width="8.88671875" style="1"/>
    <col min="10497" max="10497" width="6.44140625" style="1" customWidth="1"/>
    <col min="10498" max="10498" width="36.44140625" style="1" customWidth="1"/>
    <col min="10499" max="10499" width="15.6640625" style="1" customWidth="1"/>
    <col min="10500" max="10500" width="15.88671875" style="1" customWidth="1"/>
    <col min="10501" max="10501" width="14" style="1" customWidth="1"/>
    <col min="10502" max="10502" width="16.109375" style="1" customWidth="1"/>
    <col min="10503" max="10503" width="15.6640625" style="1" customWidth="1"/>
    <col min="10504" max="10504" width="13.109375" style="1" customWidth="1"/>
    <col min="10505" max="10505" width="15.44140625" style="1" customWidth="1"/>
    <col min="10506" max="10506" width="13.88671875" style="1" customWidth="1"/>
    <col min="10507" max="10507" width="14.6640625" style="1" customWidth="1"/>
    <col min="10508" max="10752" width="8.88671875" style="1"/>
    <col min="10753" max="10753" width="6.44140625" style="1" customWidth="1"/>
    <col min="10754" max="10754" width="36.44140625" style="1" customWidth="1"/>
    <col min="10755" max="10755" width="15.6640625" style="1" customWidth="1"/>
    <col min="10756" max="10756" width="15.88671875" style="1" customWidth="1"/>
    <col min="10757" max="10757" width="14" style="1" customWidth="1"/>
    <col min="10758" max="10758" width="16.109375" style="1" customWidth="1"/>
    <col min="10759" max="10759" width="15.6640625" style="1" customWidth="1"/>
    <col min="10760" max="10760" width="13.109375" style="1" customWidth="1"/>
    <col min="10761" max="10761" width="15.44140625" style="1" customWidth="1"/>
    <col min="10762" max="10762" width="13.88671875" style="1" customWidth="1"/>
    <col min="10763" max="10763" width="14.6640625" style="1" customWidth="1"/>
    <col min="10764" max="11008" width="8.88671875" style="1"/>
    <col min="11009" max="11009" width="6.44140625" style="1" customWidth="1"/>
    <col min="11010" max="11010" width="36.44140625" style="1" customWidth="1"/>
    <col min="11011" max="11011" width="15.6640625" style="1" customWidth="1"/>
    <col min="11012" max="11012" width="15.88671875" style="1" customWidth="1"/>
    <col min="11013" max="11013" width="14" style="1" customWidth="1"/>
    <col min="11014" max="11014" width="16.109375" style="1" customWidth="1"/>
    <col min="11015" max="11015" width="15.6640625" style="1" customWidth="1"/>
    <col min="11016" max="11016" width="13.109375" style="1" customWidth="1"/>
    <col min="11017" max="11017" width="15.44140625" style="1" customWidth="1"/>
    <col min="11018" max="11018" width="13.88671875" style="1" customWidth="1"/>
    <col min="11019" max="11019" width="14.6640625" style="1" customWidth="1"/>
    <col min="11020" max="11264" width="8.88671875" style="1"/>
    <col min="11265" max="11265" width="6.44140625" style="1" customWidth="1"/>
    <col min="11266" max="11266" width="36.44140625" style="1" customWidth="1"/>
    <col min="11267" max="11267" width="15.6640625" style="1" customWidth="1"/>
    <col min="11268" max="11268" width="15.88671875" style="1" customWidth="1"/>
    <col min="11269" max="11269" width="14" style="1" customWidth="1"/>
    <col min="11270" max="11270" width="16.109375" style="1" customWidth="1"/>
    <col min="11271" max="11271" width="15.6640625" style="1" customWidth="1"/>
    <col min="11272" max="11272" width="13.109375" style="1" customWidth="1"/>
    <col min="11273" max="11273" width="15.44140625" style="1" customWidth="1"/>
    <col min="11274" max="11274" width="13.88671875" style="1" customWidth="1"/>
    <col min="11275" max="11275" width="14.6640625" style="1" customWidth="1"/>
    <col min="11276" max="11520" width="8.88671875" style="1"/>
    <col min="11521" max="11521" width="6.44140625" style="1" customWidth="1"/>
    <col min="11522" max="11522" width="36.44140625" style="1" customWidth="1"/>
    <col min="11523" max="11523" width="15.6640625" style="1" customWidth="1"/>
    <col min="11524" max="11524" width="15.88671875" style="1" customWidth="1"/>
    <col min="11525" max="11525" width="14" style="1" customWidth="1"/>
    <col min="11526" max="11526" width="16.109375" style="1" customWidth="1"/>
    <col min="11527" max="11527" width="15.6640625" style="1" customWidth="1"/>
    <col min="11528" max="11528" width="13.109375" style="1" customWidth="1"/>
    <col min="11529" max="11529" width="15.44140625" style="1" customWidth="1"/>
    <col min="11530" max="11530" width="13.88671875" style="1" customWidth="1"/>
    <col min="11531" max="11531" width="14.6640625" style="1" customWidth="1"/>
    <col min="11532" max="11776" width="8.88671875" style="1"/>
    <col min="11777" max="11777" width="6.44140625" style="1" customWidth="1"/>
    <col min="11778" max="11778" width="36.44140625" style="1" customWidth="1"/>
    <col min="11779" max="11779" width="15.6640625" style="1" customWidth="1"/>
    <col min="11780" max="11780" width="15.88671875" style="1" customWidth="1"/>
    <col min="11781" max="11781" width="14" style="1" customWidth="1"/>
    <col min="11782" max="11782" width="16.109375" style="1" customWidth="1"/>
    <col min="11783" max="11783" width="15.6640625" style="1" customWidth="1"/>
    <col min="11784" max="11784" width="13.109375" style="1" customWidth="1"/>
    <col min="11785" max="11785" width="15.44140625" style="1" customWidth="1"/>
    <col min="11786" max="11786" width="13.88671875" style="1" customWidth="1"/>
    <col min="11787" max="11787" width="14.6640625" style="1" customWidth="1"/>
    <col min="11788" max="12032" width="8.88671875" style="1"/>
    <col min="12033" max="12033" width="6.44140625" style="1" customWidth="1"/>
    <col min="12034" max="12034" width="36.44140625" style="1" customWidth="1"/>
    <col min="12035" max="12035" width="15.6640625" style="1" customWidth="1"/>
    <col min="12036" max="12036" width="15.88671875" style="1" customWidth="1"/>
    <col min="12037" max="12037" width="14" style="1" customWidth="1"/>
    <col min="12038" max="12038" width="16.109375" style="1" customWidth="1"/>
    <col min="12039" max="12039" width="15.6640625" style="1" customWidth="1"/>
    <col min="12040" max="12040" width="13.109375" style="1" customWidth="1"/>
    <col min="12041" max="12041" width="15.44140625" style="1" customWidth="1"/>
    <col min="12042" max="12042" width="13.88671875" style="1" customWidth="1"/>
    <col min="12043" max="12043" width="14.6640625" style="1" customWidth="1"/>
    <col min="12044" max="12288" width="8.88671875" style="1"/>
    <col min="12289" max="12289" width="6.44140625" style="1" customWidth="1"/>
    <col min="12290" max="12290" width="36.44140625" style="1" customWidth="1"/>
    <col min="12291" max="12291" width="15.6640625" style="1" customWidth="1"/>
    <col min="12292" max="12292" width="15.88671875" style="1" customWidth="1"/>
    <col min="12293" max="12293" width="14" style="1" customWidth="1"/>
    <col min="12294" max="12294" width="16.109375" style="1" customWidth="1"/>
    <col min="12295" max="12295" width="15.6640625" style="1" customWidth="1"/>
    <col min="12296" max="12296" width="13.109375" style="1" customWidth="1"/>
    <col min="12297" max="12297" width="15.44140625" style="1" customWidth="1"/>
    <col min="12298" max="12298" width="13.88671875" style="1" customWidth="1"/>
    <col min="12299" max="12299" width="14.6640625" style="1" customWidth="1"/>
    <col min="12300" max="12544" width="8.88671875" style="1"/>
    <col min="12545" max="12545" width="6.44140625" style="1" customWidth="1"/>
    <col min="12546" max="12546" width="36.44140625" style="1" customWidth="1"/>
    <col min="12547" max="12547" width="15.6640625" style="1" customWidth="1"/>
    <col min="12548" max="12548" width="15.88671875" style="1" customWidth="1"/>
    <col min="12549" max="12549" width="14" style="1" customWidth="1"/>
    <col min="12550" max="12550" width="16.109375" style="1" customWidth="1"/>
    <col min="12551" max="12551" width="15.6640625" style="1" customWidth="1"/>
    <col min="12552" max="12552" width="13.109375" style="1" customWidth="1"/>
    <col min="12553" max="12553" width="15.44140625" style="1" customWidth="1"/>
    <col min="12554" max="12554" width="13.88671875" style="1" customWidth="1"/>
    <col min="12555" max="12555" width="14.6640625" style="1" customWidth="1"/>
    <col min="12556" max="12800" width="8.88671875" style="1"/>
    <col min="12801" max="12801" width="6.44140625" style="1" customWidth="1"/>
    <col min="12802" max="12802" width="36.44140625" style="1" customWidth="1"/>
    <col min="12803" max="12803" width="15.6640625" style="1" customWidth="1"/>
    <col min="12804" max="12804" width="15.88671875" style="1" customWidth="1"/>
    <col min="12805" max="12805" width="14" style="1" customWidth="1"/>
    <col min="12806" max="12806" width="16.109375" style="1" customWidth="1"/>
    <col min="12807" max="12807" width="15.6640625" style="1" customWidth="1"/>
    <col min="12808" max="12808" width="13.109375" style="1" customWidth="1"/>
    <col min="12809" max="12809" width="15.44140625" style="1" customWidth="1"/>
    <col min="12810" max="12810" width="13.88671875" style="1" customWidth="1"/>
    <col min="12811" max="12811" width="14.6640625" style="1" customWidth="1"/>
    <col min="12812" max="13056" width="8.88671875" style="1"/>
    <col min="13057" max="13057" width="6.44140625" style="1" customWidth="1"/>
    <col min="13058" max="13058" width="36.44140625" style="1" customWidth="1"/>
    <col min="13059" max="13059" width="15.6640625" style="1" customWidth="1"/>
    <col min="13060" max="13060" width="15.88671875" style="1" customWidth="1"/>
    <col min="13061" max="13061" width="14" style="1" customWidth="1"/>
    <col min="13062" max="13062" width="16.109375" style="1" customWidth="1"/>
    <col min="13063" max="13063" width="15.6640625" style="1" customWidth="1"/>
    <col min="13064" max="13064" width="13.109375" style="1" customWidth="1"/>
    <col min="13065" max="13065" width="15.44140625" style="1" customWidth="1"/>
    <col min="13066" max="13066" width="13.88671875" style="1" customWidth="1"/>
    <col min="13067" max="13067" width="14.6640625" style="1" customWidth="1"/>
    <col min="13068" max="13312" width="8.88671875" style="1"/>
    <col min="13313" max="13313" width="6.44140625" style="1" customWidth="1"/>
    <col min="13314" max="13314" width="36.44140625" style="1" customWidth="1"/>
    <col min="13315" max="13315" width="15.6640625" style="1" customWidth="1"/>
    <col min="13316" max="13316" width="15.88671875" style="1" customWidth="1"/>
    <col min="13317" max="13317" width="14" style="1" customWidth="1"/>
    <col min="13318" max="13318" width="16.109375" style="1" customWidth="1"/>
    <col min="13319" max="13319" width="15.6640625" style="1" customWidth="1"/>
    <col min="13320" max="13320" width="13.109375" style="1" customWidth="1"/>
    <col min="13321" max="13321" width="15.44140625" style="1" customWidth="1"/>
    <col min="13322" max="13322" width="13.88671875" style="1" customWidth="1"/>
    <col min="13323" max="13323" width="14.6640625" style="1" customWidth="1"/>
    <col min="13324" max="13568" width="8.88671875" style="1"/>
    <col min="13569" max="13569" width="6.44140625" style="1" customWidth="1"/>
    <col min="13570" max="13570" width="36.44140625" style="1" customWidth="1"/>
    <col min="13571" max="13571" width="15.6640625" style="1" customWidth="1"/>
    <col min="13572" max="13572" width="15.88671875" style="1" customWidth="1"/>
    <col min="13573" max="13573" width="14" style="1" customWidth="1"/>
    <col min="13574" max="13574" width="16.109375" style="1" customWidth="1"/>
    <col min="13575" max="13575" width="15.6640625" style="1" customWidth="1"/>
    <col min="13576" max="13576" width="13.109375" style="1" customWidth="1"/>
    <col min="13577" max="13577" width="15.44140625" style="1" customWidth="1"/>
    <col min="13578" max="13578" width="13.88671875" style="1" customWidth="1"/>
    <col min="13579" max="13579" width="14.6640625" style="1" customWidth="1"/>
    <col min="13580" max="13824" width="8.88671875" style="1"/>
    <col min="13825" max="13825" width="6.44140625" style="1" customWidth="1"/>
    <col min="13826" max="13826" width="36.44140625" style="1" customWidth="1"/>
    <col min="13827" max="13827" width="15.6640625" style="1" customWidth="1"/>
    <col min="13828" max="13828" width="15.88671875" style="1" customWidth="1"/>
    <col min="13829" max="13829" width="14" style="1" customWidth="1"/>
    <col min="13830" max="13830" width="16.109375" style="1" customWidth="1"/>
    <col min="13831" max="13831" width="15.6640625" style="1" customWidth="1"/>
    <col min="13832" max="13832" width="13.109375" style="1" customWidth="1"/>
    <col min="13833" max="13833" width="15.44140625" style="1" customWidth="1"/>
    <col min="13834" max="13834" width="13.88671875" style="1" customWidth="1"/>
    <col min="13835" max="13835" width="14.6640625" style="1" customWidth="1"/>
    <col min="13836" max="14080" width="8.88671875" style="1"/>
    <col min="14081" max="14081" width="6.44140625" style="1" customWidth="1"/>
    <col min="14082" max="14082" width="36.44140625" style="1" customWidth="1"/>
    <col min="14083" max="14083" width="15.6640625" style="1" customWidth="1"/>
    <col min="14084" max="14084" width="15.88671875" style="1" customWidth="1"/>
    <col min="14085" max="14085" width="14" style="1" customWidth="1"/>
    <col min="14086" max="14086" width="16.109375" style="1" customWidth="1"/>
    <col min="14087" max="14087" width="15.6640625" style="1" customWidth="1"/>
    <col min="14088" max="14088" width="13.109375" style="1" customWidth="1"/>
    <col min="14089" max="14089" width="15.44140625" style="1" customWidth="1"/>
    <col min="14090" max="14090" width="13.88671875" style="1" customWidth="1"/>
    <col min="14091" max="14091" width="14.6640625" style="1" customWidth="1"/>
    <col min="14092" max="14336" width="8.88671875" style="1"/>
    <col min="14337" max="14337" width="6.44140625" style="1" customWidth="1"/>
    <col min="14338" max="14338" width="36.44140625" style="1" customWidth="1"/>
    <col min="14339" max="14339" width="15.6640625" style="1" customWidth="1"/>
    <col min="14340" max="14340" width="15.88671875" style="1" customWidth="1"/>
    <col min="14341" max="14341" width="14" style="1" customWidth="1"/>
    <col min="14342" max="14342" width="16.109375" style="1" customWidth="1"/>
    <col min="14343" max="14343" width="15.6640625" style="1" customWidth="1"/>
    <col min="14344" max="14344" width="13.109375" style="1" customWidth="1"/>
    <col min="14345" max="14345" width="15.44140625" style="1" customWidth="1"/>
    <col min="14346" max="14346" width="13.88671875" style="1" customWidth="1"/>
    <col min="14347" max="14347" width="14.6640625" style="1" customWidth="1"/>
    <col min="14348" max="14592" width="8.88671875" style="1"/>
    <col min="14593" max="14593" width="6.44140625" style="1" customWidth="1"/>
    <col min="14594" max="14594" width="36.44140625" style="1" customWidth="1"/>
    <col min="14595" max="14595" width="15.6640625" style="1" customWidth="1"/>
    <col min="14596" max="14596" width="15.88671875" style="1" customWidth="1"/>
    <col min="14597" max="14597" width="14" style="1" customWidth="1"/>
    <col min="14598" max="14598" width="16.109375" style="1" customWidth="1"/>
    <col min="14599" max="14599" width="15.6640625" style="1" customWidth="1"/>
    <col min="14600" max="14600" width="13.109375" style="1" customWidth="1"/>
    <col min="14601" max="14601" width="15.44140625" style="1" customWidth="1"/>
    <col min="14602" max="14602" width="13.88671875" style="1" customWidth="1"/>
    <col min="14603" max="14603" width="14.6640625" style="1" customWidth="1"/>
    <col min="14604" max="14848" width="8.88671875" style="1"/>
    <col min="14849" max="14849" width="6.44140625" style="1" customWidth="1"/>
    <col min="14850" max="14850" width="36.44140625" style="1" customWidth="1"/>
    <col min="14851" max="14851" width="15.6640625" style="1" customWidth="1"/>
    <col min="14852" max="14852" width="15.88671875" style="1" customWidth="1"/>
    <col min="14853" max="14853" width="14" style="1" customWidth="1"/>
    <col min="14854" max="14854" width="16.109375" style="1" customWidth="1"/>
    <col min="14855" max="14855" width="15.6640625" style="1" customWidth="1"/>
    <col min="14856" max="14856" width="13.109375" style="1" customWidth="1"/>
    <col min="14857" max="14857" width="15.44140625" style="1" customWidth="1"/>
    <col min="14858" max="14858" width="13.88671875" style="1" customWidth="1"/>
    <col min="14859" max="14859" width="14.6640625" style="1" customWidth="1"/>
    <col min="14860" max="15104" width="8.88671875" style="1"/>
    <col min="15105" max="15105" width="6.44140625" style="1" customWidth="1"/>
    <col min="15106" max="15106" width="36.44140625" style="1" customWidth="1"/>
    <col min="15107" max="15107" width="15.6640625" style="1" customWidth="1"/>
    <col min="15108" max="15108" width="15.88671875" style="1" customWidth="1"/>
    <col min="15109" max="15109" width="14" style="1" customWidth="1"/>
    <col min="15110" max="15110" width="16.109375" style="1" customWidth="1"/>
    <col min="15111" max="15111" width="15.6640625" style="1" customWidth="1"/>
    <col min="15112" max="15112" width="13.109375" style="1" customWidth="1"/>
    <col min="15113" max="15113" width="15.44140625" style="1" customWidth="1"/>
    <col min="15114" max="15114" width="13.88671875" style="1" customWidth="1"/>
    <col min="15115" max="15115" width="14.6640625" style="1" customWidth="1"/>
    <col min="15116" max="15360" width="8.88671875" style="1"/>
    <col min="15361" max="15361" width="6.44140625" style="1" customWidth="1"/>
    <col min="15362" max="15362" width="36.44140625" style="1" customWidth="1"/>
    <col min="15363" max="15363" width="15.6640625" style="1" customWidth="1"/>
    <col min="15364" max="15364" width="15.88671875" style="1" customWidth="1"/>
    <col min="15365" max="15365" width="14" style="1" customWidth="1"/>
    <col min="15366" max="15366" width="16.109375" style="1" customWidth="1"/>
    <col min="15367" max="15367" width="15.6640625" style="1" customWidth="1"/>
    <col min="15368" max="15368" width="13.109375" style="1" customWidth="1"/>
    <col min="15369" max="15369" width="15.44140625" style="1" customWidth="1"/>
    <col min="15370" max="15370" width="13.88671875" style="1" customWidth="1"/>
    <col min="15371" max="15371" width="14.6640625" style="1" customWidth="1"/>
    <col min="15372" max="15616" width="8.88671875" style="1"/>
    <col min="15617" max="15617" width="6.44140625" style="1" customWidth="1"/>
    <col min="15618" max="15618" width="36.44140625" style="1" customWidth="1"/>
    <col min="15619" max="15619" width="15.6640625" style="1" customWidth="1"/>
    <col min="15620" max="15620" width="15.88671875" style="1" customWidth="1"/>
    <col min="15621" max="15621" width="14" style="1" customWidth="1"/>
    <col min="15622" max="15622" width="16.109375" style="1" customWidth="1"/>
    <col min="15623" max="15623" width="15.6640625" style="1" customWidth="1"/>
    <col min="15624" max="15624" width="13.109375" style="1" customWidth="1"/>
    <col min="15625" max="15625" width="15.44140625" style="1" customWidth="1"/>
    <col min="15626" max="15626" width="13.88671875" style="1" customWidth="1"/>
    <col min="15627" max="15627" width="14.6640625" style="1" customWidth="1"/>
    <col min="15628" max="15872" width="8.88671875" style="1"/>
    <col min="15873" max="15873" width="6.44140625" style="1" customWidth="1"/>
    <col min="15874" max="15874" width="36.44140625" style="1" customWidth="1"/>
    <col min="15875" max="15875" width="15.6640625" style="1" customWidth="1"/>
    <col min="15876" max="15876" width="15.88671875" style="1" customWidth="1"/>
    <col min="15877" max="15877" width="14" style="1" customWidth="1"/>
    <col min="15878" max="15878" width="16.109375" style="1" customWidth="1"/>
    <col min="15879" max="15879" width="15.6640625" style="1" customWidth="1"/>
    <col min="15880" max="15880" width="13.109375" style="1" customWidth="1"/>
    <col min="15881" max="15881" width="15.44140625" style="1" customWidth="1"/>
    <col min="15882" max="15882" width="13.88671875" style="1" customWidth="1"/>
    <col min="15883" max="15883" width="14.6640625" style="1" customWidth="1"/>
    <col min="15884" max="16128" width="8.88671875" style="1"/>
    <col min="16129" max="16129" width="6.44140625" style="1" customWidth="1"/>
    <col min="16130" max="16130" width="36.44140625" style="1" customWidth="1"/>
    <col min="16131" max="16131" width="15.6640625" style="1" customWidth="1"/>
    <col min="16132" max="16132" width="15.88671875" style="1" customWidth="1"/>
    <col min="16133" max="16133" width="14" style="1" customWidth="1"/>
    <col min="16134" max="16134" width="16.109375" style="1" customWidth="1"/>
    <col min="16135" max="16135" width="15.6640625" style="1" customWidth="1"/>
    <col min="16136" max="16136" width="13.109375" style="1" customWidth="1"/>
    <col min="16137" max="16137" width="15.44140625" style="1" customWidth="1"/>
    <col min="16138" max="16138" width="13.88671875" style="1" customWidth="1"/>
    <col min="16139" max="16139" width="14.6640625" style="1" customWidth="1"/>
    <col min="16140" max="16384" width="8.88671875" style="1"/>
  </cols>
  <sheetData>
    <row r="1" spans="1:14" s="2" customFormat="1" ht="3.75" customHeight="1" x14ac:dyDescent="0.3">
      <c r="A1" s="108"/>
      <c r="B1" s="107"/>
      <c r="C1" s="106"/>
      <c r="D1" s="105"/>
      <c r="E1" s="105"/>
      <c r="F1" s="105"/>
      <c r="G1" s="105"/>
      <c r="H1" s="3"/>
      <c r="I1" s="104"/>
      <c r="J1" s="3"/>
      <c r="K1" s="104"/>
    </row>
    <row r="2" spans="1:14" ht="34.5" customHeight="1" thickBot="1" x14ac:dyDescent="0.3">
      <c r="A2" s="9"/>
      <c r="B2" s="103"/>
      <c r="C2" s="103"/>
      <c r="D2" s="103"/>
      <c r="E2" s="103"/>
      <c r="F2" s="102"/>
      <c r="G2" s="102"/>
      <c r="H2" s="102"/>
      <c r="I2" s="101" t="s">
        <v>48</v>
      </c>
      <c r="J2" s="101"/>
      <c r="K2" s="101"/>
    </row>
    <row r="3" spans="1:14" ht="29.25" customHeight="1" thickBot="1" x14ac:dyDescent="0.3">
      <c r="A3" s="100" t="s">
        <v>47</v>
      </c>
      <c r="B3" s="99"/>
      <c r="C3" s="99"/>
      <c r="D3" s="99"/>
      <c r="E3" s="99"/>
      <c r="F3" s="99"/>
      <c r="G3" s="99"/>
      <c r="H3" s="99"/>
      <c r="I3" s="99"/>
      <c r="J3" s="99"/>
      <c r="K3" s="98"/>
    </row>
    <row r="4" spans="1:14" ht="21" customHeight="1" thickBot="1" x14ac:dyDescent="0.35">
      <c r="A4" s="97" t="s">
        <v>46</v>
      </c>
      <c r="B4" s="96"/>
      <c r="C4" s="96"/>
      <c r="D4" s="95"/>
      <c r="E4" s="95"/>
      <c r="F4" s="95"/>
      <c r="G4" s="95"/>
      <c r="H4" s="95"/>
      <c r="I4" s="95"/>
      <c r="J4" s="95"/>
      <c r="K4" s="94"/>
    </row>
    <row r="5" spans="1:14" s="86" customFormat="1" ht="24.75" customHeight="1" x14ac:dyDescent="0.3">
      <c r="A5" s="93" t="s">
        <v>45</v>
      </c>
      <c r="B5" s="92" t="s">
        <v>44</v>
      </c>
      <c r="C5" s="91" t="s">
        <v>43</v>
      </c>
      <c r="D5" s="87" t="s">
        <v>42</v>
      </c>
      <c r="E5" s="87" t="s">
        <v>38</v>
      </c>
      <c r="F5" s="88" t="s">
        <v>41</v>
      </c>
      <c r="G5" s="87" t="s">
        <v>38</v>
      </c>
      <c r="H5" s="90" t="s">
        <v>40</v>
      </c>
      <c r="I5" s="89" t="s">
        <v>38</v>
      </c>
      <c r="J5" s="88" t="s">
        <v>39</v>
      </c>
      <c r="K5" s="87" t="s">
        <v>38</v>
      </c>
    </row>
    <row r="6" spans="1:14" ht="18" customHeight="1" thickBot="1" x14ac:dyDescent="0.3">
      <c r="A6" s="85"/>
      <c r="B6" s="84"/>
      <c r="C6" s="83"/>
      <c r="D6" s="79"/>
      <c r="E6" s="79"/>
      <c r="F6" s="80"/>
      <c r="G6" s="79"/>
      <c r="H6" s="82"/>
      <c r="I6" s="81"/>
      <c r="J6" s="80"/>
      <c r="K6" s="79"/>
    </row>
    <row r="7" spans="1:14" ht="21.75" customHeight="1" thickBot="1" x14ac:dyDescent="0.3">
      <c r="A7" s="19"/>
      <c r="B7" s="78" t="s">
        <v>37</v>
      </c>
      <c r="C7" s="77"/>
      <c r="D7" s="77"/>
      <c r="E7" s="77"/>
      <c r="F7" s="77"/>
      <c r="G7" s="77"/>
      <c r="H7" s="77"/>
      <c r="I7" s="77"/>
      <c r="J7" s="77"/>
      <c r="K7" s="76"/>
    </row>
    <row r="8" spans="1:14" ht="32.4" customHeight="1" x14ac:dyDescent="0.25">
      <c r="A8" s="72">
        <v>1</v>
      </c>
      <c r="B8" s="75" t="s">
        <v>36</v>
      </c>
      <c r="C8" s="74">
        <v>4518172.8565081004</v>
      </c>
      <c r="D8" s="70">
        <v>2417277.4814385995</v>
      </c>
      <c r="E8" s="59">
        <f>SUM(D8/C8)</f>
        <v>0.53501217377212262</v>
      </c>
      <c r="F8" s="70">
        <v>1348860.1684702998</v>
      </c>
      <c r="G8" s="59">
        <f>SUM(F8/C8)</f>
        <v>0.298541072090096</v>
      </c>
      <c r="H8" s="54">
        <v>381</v>
      </c>
      <c r="I8" s="59">
        <f>SUM(H8/C8)</f>
        <v>8.4326122992659994E-5</v>
      </c>
      <c r="J8" s="54">
        <v>388399.06344219996</v>
      </c>
      <c r="K8" s="59">
        <f>SUM(J8/C8)</f>
        <v>8.5963745916170356E-2</v>
      </c>
    </row>
    <row r="9" spans="1:14" ht="32.4" customHeight="1" x14ac:dyDescent="0.25">
      <c r="A9" s="44">
        <v>2</v>
      </c>
      <c r="B9" s="71" t="s">
        <v>35</v>
      </c>
      <c r="C9" s="56">
        <v>1328076.0430000001</v>
      </c>
      <c r="D9" s="38">
        <v>1042725.8320099999</v>
      </c>
      <c r="E9" s="40">
        <f>SUM(D9/C9)</f>
        <v>0.78514015632311185</v>
      </c>
      <c r="F9" s="70">
        <v>641562.2631199999</v>
      </c>
      <c r="G9" s="40">
        <f>SUM(F9/C9)</f>
        <v>0.48307645221185569</v>
      </c>
      <c r="H9" s="23">
        <v>11155.375239999999</v>
      </c>
      <c r="I9" s="40">
        <f>SUM(H9/C9)</f>
        <v>8.3996509829369747E-3</v>
      </c>
      <c r="J9" s="23">
        <v>206070.95297999997</v>
      </c>
      <c r="K9" s="40">
        <f>SUM(J9/C9)</f>
        <v>0.15516502542618335</v>
      </c>
    </row>
    <row r="10" spans="1:14" ht="32.4" customHeight="1" x14ac:dyDescent="0.25">
      <c r="A10" s="72">
        <v>3</v>
      </c>
      <c r="B10" s="71" t="s">
        <v>34</v>
      </c>
      <c r="C10" s="56">
        <v>613138</v>
      </c>
      <c r="D10" s="38">
        <v>237139.69548237798</v>
      </c>
      <c r="E10" s="40">
        <f>SUM(D10/C10)</f>
        <v>0.38676398377262211</v>
      </c>
      <c r="F10" s="70">
        <v>103833.95771999999</v>
      </c>
      <c r="G10" s="40">
        <f>SUM(F10/C10)</f>
        <v>0.16934843007610031</v>
      </c>
      <c r="H10" s="23">
        <v>9617.8004477780014</v>
      </c>
      <c r="I10" s="40">
        <f>SUM(H10/C10)</f>
        <v>1.5686192093424322E-2</v>
      </c>
      <c r="J10" s="23">
        <v>35144.841635800003</v>
      </c>
      <c r="K10" s="40">
        <f>SUM(J10/C10)</f>
        <v>5.7319627287494825E-2</v>
      </c>
      <c r="N10" s="73"/>
    </row>
    <row r="11" spans="1:14" s="2" customFormat="1" ht="32.4" customHeight="1" x14ac:dyDescent="0.25">
      <c r="A11" s="44">
        <v>4</v>
      </c>
      <c r="B11" s="71" t="s">
        <v>33</v>
      </c>
      <c r="C11" s="56">
        <v>633487.82950450014</v>
      </c>
      <c r="D11" s="38">
        <v>294981.29594889993</v>
      </c>
      <c r="E11" s="40">
        <f>SUM(D11/C11)</f>
        <v>0.46564635058518428</v>
      </c>
      <c r="F11" s="70">
        <v>95130.715412199977</v>
      </c>
      <c r="G11" s="40">
        <f>SUM(F11/C11)</f>
        <v>0.15016976014615635</v>
      </c>
      <c r="H11" s="23">
        <v>1276.1001690305402</v>
      </c>
      <c r="I11" s="40">
        <f>SUM(H11/C11)</f>
        <v>2.0144036074515857E-3</v>
      </c>
      <c r="J11" s="23">
        <v>93906.6429775</v>
      </c>
      <c r="K11" s="40">
        <f>SUM(J11/C11)</f>
        <v>0.14823748555824925</v>
      </c>
    </row>
    <row r="12" spans="1:14" ht="32.4" customHeight="1" x14ac:dyDescent="0.25">
      <c r="A12" s="72">
        <v>5</v>
      </c>
      <c r="B12" s="71" t="s">
        <v>32</v>
      </c>
      <c r="C12" s="56">
        <v>665904</v>
      </c>
      <c r="D12" s="38">
        <v>431012.48920849996</v>
      </c>
      <c r="E12" s="40">
        <f>SUM(D12/C12)</f>
        <v>0.64725919833564594</v>
      </c>
      <c r="F12" s="70">
        <v>259081.6053</v>
      </c>
      <c r="G12" s="40">
        <f>SUM(F12/C12)</f>
        <v>0.38906750117133998</v>
      </c>
      <c r="H12" s="23">
        <v>4297.7807207000005</v>
      </c>
      <c r="I12" s="40">
        <f>SUM(H12/C12)</f>
        <v>6.4540545194202176E-3</v>
      </c>
      <c r="J12" s="23">
        <v>89612.9</v>
      </c>
      <c r="K12" s="40">
        <f>SUM(J12/C12)</f>
        <v>0.13457330185732477</v>
      </c>
    </row>
    <row r="13" spans="1:14" ht="32.4" customHeight="1" x14ac:dyDescent="0.25">
      <c r="A13" s="44">
        <v>6</v>
      </c>
      <c r="B13" s="71" t="s">
        <v>31</v>
      </c>
      <c r="C13" s="56">
        <v>79746.583335500007</v>
      </c>
      <c r="D13" s="38">
        <v>25495.62</v>
      </c>
      <c r="E13" s="40">
        <f>SUM(D13/C13)</f>
        <v>0.31970799166075825</v>
      </c>
      <c r="F13" s="70">
        <v>3580.6200000000003</v>
      </c>
      <c r="G13" s="40">
        <f>SUM(F13/C13)</f>
        <v>4.4899980039722287E-2</v>
      </c>
      <c r="H13" s="23">
        <v>0</v>
      </c>
      <c r="I13" s="40">
        <f>SUM(H13/C13)</f>
        <v>0</v>
      </c>
      <c r="J13" s="23">
        <v>14893.618747419998</v>
      </c>
      <c r="K13" s="40">
        <f>SUM(J13/C13)</f>
        <v>0.1867618413789767</v>
      </c>
    </row>
    <row r="14" spans="1:14" ht="32.4" customHeight="1" x14ac:dyDescent="0.25">
      <c r="A14" s="72">
        <v>7</v>
      </c>
      <c r="B14" s="71" t="s">
        <v>30</v>
      </c>
      <c r="C14" s="56">
        <v>985253.46212889999</v>
      </c>
      <c r="D14" s="38">
        <v>762727.64046312042</v>
      </c>
      <c r="E14" s="40">
        <f>SUM(D14/C14)</f>
        <v>0.77414357805457101</v>
      </c>
      <c r="F14" s="70">
        <v>369638.58177932998</v>
      </c>
      <c r="G14" s="40">
        <f>SUM(F14/C14)</f>
        <v>0.37517105596424732</v>
      </c>
      <c r="H14" s="23">
        <v>0</v>
      </c>
      <c r="I14" s="40">
        <f>SUM(H14/C14)</f>
        <v>0</v>
      </c>
      <c r="J14" s="23">
        <v>165925.16884676839</v>
      </c>
      <c r="K14" s="40">
        <f>SUM(J14/C14)</f>
        <v>0.16840861283374056</v>
      </c>
    </row>
    <row r="15" spans="1:14" ht="32.4" customHeight="1" x14ac:dyDescent="0.25">
      <c r="A15" s="44">
        <v>8</v>
      </c>
      <c r="B15" s="71" t="s">
        <v>29</v>
      </c>
      <c r="C15" s="56">
        <v>412876.7637603</v>
      </c>
      <c r="D15" s="38">
        <v>224297.21982840003</v>
      </c>
      <c r="E15" s="40">
        <f>SUM(D15/C15)</f>
        <v>0.54325464524958877</v>
      </c>
      <c r="F15" s="70">
        <v>80062.040000000023</v>
      </c>
      <c r="G15" s="40">
        <f>SUM(F15/C15)</f>
        <v>0.19391268055588831</v>
      </c>
      <c r="H15" s="55">
        <v>0</v>
      </c>
      <c r="I15" s="40">
        <f>SUM(H15/C15)</f>
        <v>0</v>
      </c>
      <c r="J15" s="23">
        <v>82676.905266200032</v>
      </c>
      <c r="K15" s="40">
        <f>SUM(J15/C15)</f>
        <v>0.20024596325841915</v>
      </c>
    </row>
    <row r="16" spans="1:14" ht="32.4" customHeight="1" x14ac:dyDescent="0.25">
      <c r="A16" s="72">
        <v>9</v>
      </c>
      <c r="B16" s="71" t="s">
        <v>28</v>
      </c>
      <c r="C16" s="56">
        <v>694012.48186260008</v>
      </c>
      <c r="D16" s="38">
        <v>323261.58999999997</v>
      </c>
      <c r="E16" s="40">
        <f>SUM(D16/C16)</f>
        <v>0.46578642091915429</v>
      </c>
      <c r="F16" s="70">
        <v>128157.90000000001</v>
      </c>
      <c r="G16" s="40">
        <f>SUM(F16/C16)</f>
        <v>0.18466224073672005</v>
      </c>
      <c r="H16" s="23">
        <v>0</v>
      </c>
      <c r="I16" s="40">
        <f>SUM(H16/C16)</f>
        <v>0</v>
      </c>
      <c r="J16" s="23">
        <v>59398.500000000007</v>
      </c>
      <c r="K16" s="40">
        <f>SUM(J16/C16)</f>
        <v>8.5587077397492203E-2</v>
      </c>
    </row>
    <row r="17" spans="1:11" ht="32.4" customHeight="1" x14ac:dyDescent="0.25">
      <c r="A17" s="44">
        <v>10</v>
      </c>
      <c r="B17" s="71" t="s">
        <v>27</v>
      </c>
      <c r="C17" s="56">
        <v>648601.09078800003</v>
      </c>
      <c r="D17" s="38">
        <v>706716.17526961002</v>
      </c>
      <c r="E17" s="40">
        <f>SUM(D17/C17)</f>
        <v>1.0896006579498727</v>
      </c>
      <c r="F17" s="70">
        <v>188326.30598594999</v>
      </c>
      <c r="G17" s="40">
        <f>SUM(F17/C17)</f>
        <v>0.29035767694616138</v>
      </c>
      <c r="H17" s="23">
        <v>0</v>
      </c>
      <c r="I17" s="40">
        <f>SUM(H17/C17)</f>
        <v>0</v>
      </c>
      <c r="J17" s="23">
        <v>176106</v>
      </c>
      <c r="K17" s="40">
        <f>SUM(J17/C17)</f>
        <v>0.2715166571583234</v>
      </c>
    </row>
    <row r="18" spans="1:11" ht="32.4" customHeight="1" x14ac:dyDescent="0.25">
      <c r="A18" s="72">
        <v>11</v>
      </c>
      <c r="B18" s="71" t="s">
        <v>26</v>
      </c>
      <c r="C18" s="56">
        <v>6427407</v>
      </c>
      <c r="D18" s="38">
        <v>2027028.4562098566</v>
      </c>
      <c r="E18" s="40">
        <f>SUM(D18/C18)</f>
        <v>0.31537266213417892</v>
      </c>
      <c r="F18" s="70">
        <v>646434.74546740018</v>
      </c>
      <c r="G18" s="40">
        <f>SUM(F18/C18)</f>
        <v>0.10057473339830512</v>
      </c>
      <c r="H18" s="23">
        <v>56837.000535055995</v>
      </c>
      <c r="I18" s="40">
        <f>SUM(H18/C18)</f>
        <v>8.8429129406393577E-3</v>
      </c>
      <c r="J18" s="23">
        <v>254828.60742129997</v>
      </c>
      <c r="K18" s="40">
        <f>SUM(J18/C18)</f>
        <v>3.9647187026012193E-2</v>
      </c>
    </row>
    <row r="19" spans="1:11" ht="32.4" customHeight="1" thickBot="1" x14ac:dyDescent="0.3">
      <c r="A19" s="44">
        <v>12</v>
      </c>
      <c r="B19" s="71" t="s">
        <v>25</v>
      </c>
      <c r="C19" s="56">
        <v>920021.00966720004</v>
      </c>
      <c r="D19" s="50">
        <v>519843.77825982589</v>
      </c>
      <c r="E19" s="20">
        <f>SUM(D19/C19)</f>
        <v>0.56503468159696635</v>
      </c>
      <c r="F19" s="70">
        <v>278676.56670269993</v>
      </c>
      <c r="G19" s="20">
        <f>SUM(F19/C19)</f>
        <v>0.30290239437413047</v>
      </c>
      <c r="H19" s="21">
        <v>0</v>
      </c>
      <c r="I19" s="20">
        <f>SUM(H19/C19)</f>
        <v>0</v>
      </c>
      <c r="J19" s="21">
        <v>124425.8995473</v>
      </c>
      <c r="K19" s="20">
        <f>SUM(J19/C19)</f>
        <v>0.13524245450906461</v>
      </c>
    </row>
    <row r="20" spans="1:11" ht="32.4" customHeight="1" thickBot="1" x14ac:dyDescent="0.3">
      <c r="A20" s="39"/>
      <c r="B20" s="18" t="s">
        <v>4</v>
      </c>
      <c r="C20" s="17">
        <v>17926697.120555099</v>
      </c>
      <c r="D20" s="16">
        <v>9116273</v>
      </c>
      <c r="E20" s="14">
        <f>SUM(D20/C20)</f>
        <v>0.50853054183344815</v>
      </c>
      <c r="F20" s="15">
        <v>4143345.4699578797</v>
      </c>
      <c r="G20" s="14">
        <f>SUM(F20/C20)</f>
        <v>0.23112709731716499</v>
      </c>
      <c r="H20" s="15">
        <v>83565.057112564537</v>
      </c>
      <c r="I20" s="14">
        <f>SUM(H20/C20)</f>
        <v>4.6614865276407898E-3</v>
      </c>
      <c r="J20" s="15">
        <v>1691389.1008644882</v>
      </c>
      <c r="K20" s="14">
        <f>SUM(J20/C20)</f>
        <v>9.4350291606428077E-2</v>
      </c>
    </row>
    <row r="21" spans="1:11" ht="32.4" customHeight="1" thickBot="1" x14ac:dyDescent="0.3">
      <c r="A21" s="69"/>
      <c r="B21" s="68" t="s">
        <v>24</v>
      </c>
      <c r="C21" s="67"/>
      <c r="D21" s="67"/>
      <c r="E21" s="67"/>
      <c r="F21" s="67"/>
      <c r="G21" s="67"/>
      <c r="H21" s="67"/>
      <c r="I21" s="67"/>
      <c r="J21" s="67"/>
      <c r="K21" s="66"/>
    </row>
    <row r="22" spans="1:11" ht="32.4" customHeight="1" x14ac:dyDescent="0.25">
      <c r="A22" s="65">
        <v>13</v>
      </c>
      <c r="B22" s="64" t="s">
        <v>23</v>
      </c>
      <c r="C22" s="63">
        <v>203813.85700871504</v>
      </c>
      <c r="D22" s="62">
        <v>147542.99400760001</v>
      </c>
      <c r="E22" s="60">
        <f>SUM(D22/C22)</f>
        <v>0.72391051409861251</v>
      </c>
      <c r="F22" s="61">
        <v>91217.889630199978</v>
      </c>
      <c r="G22" s="60">
        <f>F22/C22</f>
        <v>0.44755489626154082</v>
      </c>
      <c r="H22" s="61">
        <v>0</v>
      </c>
      <c r="I22" s="60">
        <f>SUM(H22/C22)</f>
        <v>0</v>
      </c>
      <c r="J22" s="61">
        <v>35245.360243100011</v>
      </c>
      <c r="K22" s="60">
        <f>SUM(J22/C22)</f>
        <v>0.17292916566312233</v>
      </c>
    </row>
    <row r="23" spans="1:11" ht="32.4" customHeight="1" x14ac:dyDescent="0.25">
      <c r="A23" s="58">
        <v>14</v>
      </c>
      <c r="B23" s="57" t="s">
        <v>22</v>
      </c>
      <c r="C23" s="56">
        <v>94369</v>
      </c>
      <c r="D23" s="38">
        <v>34418.6881011</v>
      </c>
      <c r="E23" s="40">
        <f>SUM(D23/C23)</f>
        <v>0.36472451865655037</v>
      </c>
      <c r="F23" s="23">
        <v>8175.0509483999995</v>
      </c>
      <c r="G23" s="40">
        <f>F23/C23</f>
        <v>8.6628563918235854E-2</v>
      </c>
      <c r="H23" s="55">
        <v>0</v>
      </c>
      <c r="I23" s="40">
        <f>SUM(H23/C23)</f>
        <v>0</v>
      </c>
      <c r="J23" s="54">
        <v>12558.372270199998</v>
      </c>
      <c r="K23" s="40">
        <f>SUM(J23/C23)</f>
        <v>0.13307730579109664</v>
      </c>
    </row>
    <row r="24" spans="1:11" ht="32.4" customHeight="1" x14ac:dyDescent="0.25">
      <c r="A24" s="58">
        <v>15</v>
      </c>
      <c r="B24" s="57" t="s">
        <v>21</v>
      </c>
      <c r="C24" s="56">
        <v>5549025.1000813209</v>
      </c>
      <c r="D24" s="38">
        <v>3261939.2353171534</v>
      </c>
      <c r="E24" s="40">
        <f>SUM(D24/C24)</f>
        <v>0.58784005775525316</v>
      </c>
      <c r="F24" s="23">
        <v>1146100.2626260417</v>
      </c>
      <c r="G24" s="40">
        <f>F24/C24</f>
        <v>0.20654083230029821</v>
      </c>
      <c r="H24" s="55">
        <v>0</v>
      </c>
      <c r="I24" s="40">
        <f>SUM(H24/C24)</f>
        <v>0</v>
      </c>
      <c r="J24" s="54">
        <v>692563.42617530632</v>
      </c>
      <c r="K24" s="40">
        <f>SUM(J24/C24)</f>
        <v>0.1248081264157837</v>
      </c>
    </row>
    <row r="25" spans="1:11" ht="32.4" customHeight="1" x14ac:dyDescent="0.25">
      <c r="A25" s="58">
        <v>16</v>
      </c>
      <c r="B25" s="57" t="s">
        <v>20</v>
      </c>
      <c r="C25" s="56">
        <v>2013724.5009157723</v>
      </c>
      <c r="D25" s="38">
        <v>1008638.7414064707</v>
      </c>
      <c r="E25" s="40">
        <f>SUM(D25/C25)</f>
        <v>0.50088219165420922</v>
      </c>
      <c r="F25" s="23">
        <v>333376.13399838889</v>
      </c>
      <c r="G25" s="40">
        <f>F25/C25</f>
        <v>0.16555200765883366</v>
      </c>
      <c r="H25" s="55">
        <v>0</v>
      </c>
      <c r="I25" s="40">
        <f>SUM(H25/C25)</f>
        <v>0</v>
      </c>
      <c r="J25" s="54">
        <v>300419.76387823542</v>
      </c>
      <c r="K25" s="40">
        <f>SUM(J25/C25)</f>
        <v>0.14918612935464354</v>
      </c>
    </row>
    <row r="26" spans="1:11" ht="32.4" customHeight="1" x14ac:dyDescent="0.25">
      <c r="A26" s="58">
        <v>17</v>
      </c>
      <c r="B26" s="57" t="s">
        <v>19</v>
      </c>
      <c r="C26" s="56">
        <v>474042.93782640004</v>
      </c>
      <c r="D26" s="38">
        <v>383342.75508819998</v>
      </c>
      <c r="E26" s="40">
        <f>SUM(D26/C26)</f>
        <v>0.80866673564617997</v>
      </c>
      <c r="F26" s="23">
        <v>190775.59142229997</v>
      </c>
      <c r="G26" s="40">
        <f>F26/C26</f>
        <v>0.40244369486243498</v>
      </c>
      <c r="H26" s="55">
        <v>0</v>
      </c>
      <c r="I26" s="40">
        <f>SUM(H26/C26)</f>
        <v>0</v>
      </c>
      <c r="J26" s="54">
        <v>69385.375208859492</v>
      </c>
      <c r="K26" s="40">
        <f>SUM(J26/C26)</f>
        <v>0.14636938908320835</v>
      </c>
    </row>
    <row r="27" spans="1:11" ht="32.4" customHeight="1" x14ac:dyDescent="0.25">
      <c r="A27" s="58">
        <v>18</v>
      </c>
      <c r="B27" s="57" t="s">
        <v>18</v>
      </c>
      <c r="C27" s="56">
        <v>389988.80317999999</v>
      </c>
      <c r="D27" s="38">
        <v>204563.20911</v>
      </c>
      <c r="E27" s="40">
        <f>SUM(D27/C27)</f>
        <v>0.52453610832407283</v>
      </c>
      <c r="F27" s="23">
        <v>47452.991529999999</v>
      </c>
      <c r="G27" s="40">
        <f>F27/C27</f>
        <v>0.12167783060196728</v>
      </c>
      <c r="H27" s="55">
        <v>0</v>
      </c>
      <c r="I27" s="40">
        <f>SUM(H27/C27)</f>
        <v>0</v>
      </c>
      <c r="J27" s="54">
        <v>0</v>
      </c>
      <c r="K27" s="40">
        <f>SUM(J27/C27)</f>
        <v>0</v>
      </c>
    </row>
    <row r="28" spans="1:11" ht="32.4" customHeight="1" x14ac:dyDescent="0.25">
      <c r="A28" s="58">
        <v>19</v>
      </c>
      <c r="B28" s="57" t="s">
        <v>17</v>
      </c>
      <c r="C28" s="56">
        <v>129586.18522500001</v>
      </c>
      <c r="D28" s="38">
        <v>59583.34683000001</v>
      </c>
      <c r="E28" s="40">
        <f>SUM(D28/C28)</f>
        <v>0.45979705881877508</v>
      </c>
      <c r="F28" s="23">
        <v>35906.440500000004</v>
      </c>
      <c r="G28" s="40">
        <f>F28/C28</f>
        <v>0.27708540410890087</v>
      </c>
      <c r="H28" s="55">
        <v>0</v>
      </c>
      <c r="I28" s="40">
        <f>SUM(H28/C28)</f>
        <v>0</v>
      </c>
      <c r="J28" s="54">
        <v>0</v>
      </c>
      <c r="K28" s="40">
        <f>SUM(J28/C28)</f>
        <v>0</v>
      </c>
    </row>
    <row r="29" spans="1:11" ht="32.4" customHeight="1" x14ac:dyDescent="0.25">
      <c r="A29" s="58">
        <v>20</v>
      </c>
      <c r="B29" s="57" t="s">
        <v>16</v>
      </c>
      <c r="C29" s="56">
        <v>393733.66</v>
      </c>
      <c r="D29" s="38">
        <v>223071.21999999994</v>
      </c>
      <c r="E29" s="40">
        <f>SUM(D29/C29)</f>
        <v>0.56655359361452606</v>
      </c>
      <c r="F29" s="23">
        <v>122712.32999999997</v>
      </c>
      <c r="G29" s="40">
        <f>F29/C29</f>
        <v>0.31166329543681887</v>
      </c>
      <c r="H29" s="55">
        <v>229.06</v>
      </c>
      <c r="I29" s="40">
        <f>SUM(H29/C29)</f>
        <v>5.8176382481497772E-4</v>
      </c>
      <c r="J29" s="54">
        <v>40451.380000000005</v>
      </c>
      <c r="K29" s="40">
        <f>SUM(J29/C29)</f>
        <v>0.10273792695295599</v>
      </c>
    </row>
    <row r="30" spans="1:11" ht="32.4" customHeight="1" x14ac:dyDescent="0.25">
      <c r="A30" s="58">
        <v>21</v>
      </c>
      <c r="B30" s="57" t="s">
        <v>15</v>
      </c>
      <c r="C30" s="56">
        <v>1416675.7198986001</v>
      </c>
      <c r="D30" s="38">
        <v>1019713.3445462</v>
      </c>
      <c r="E30" s="40">
        <f>SUM(D30/C30)</f>
        <v>0.71979305512427849</v>
      </c>
      <c r="F30" s="23">
        <v>434855.8606826</v>
      </c>
      <c r="G30" s="40">
        <f>F30/C30</f>
        <v>0.30695511652710844</v>
      </c>
      <c r="H30" s="55">
        <v>6991.118547</v>
      </c>
      <c r="I30" s="40">
        <f>SUM(H30/C30)</f>
        <v>4.934875673241859E-3</v>
      </c>
      <c r="J30" s="54">
        <v>183149.1560355</v>
      </c>
      <c r="K30" s="40">
        <f>SUM(J30/C30)</f>
        <v>0.12928093102958599</v>
      </c>
    </row>
    <row r="31" spans="1:11" ht="32.4" customHeight="1" x14ac:dyDescent="0.25">
      <c r="A31" s="58">
        <v>22</v>
      </c>
      <c r="B31" s="57" t="s">
        <v>14</v>
      </c>
      <c r="C31" s="56">
        <v>26800.088739999999</v>
      </c>
      <c r="D31" s="38">
        <v>1722.4462197</v>
      </c>
      <c r="E31" s="40">
        <f>SUM(D31/C31)</f>
        <v>6.4270168521091256E-2</v>
      </c>
      <c r="F31" s="23">
        <v>235.42621970000002</v>
      </c>
      <c r="G31" s="40">
        <f>F31/C31</f>
        <v>8.7845313492794057E-3</v>
      </c>
      <c r="H31" s="55">
        <v>0</v>
      </c>
      <c r="I31" s="40">
        <v>0</v>
      </c>
      <c r="J31" s="54">
        <v>98.52</v>
      </c>
      <c r="K31" s="40">
        <f>SUM(J31/C31)</f>
        <v>3.6761072306807593E-3</v>
      </c>
    </row>
    <row r="32" spans="1:11" ht="32.4" customHeight="1" x14ac:dyDescent="0.25">
      <c r="A32" s="58">
        <v>23</v>
      </c>
      <c r="B32" s="57" t="s">
        <v>13</v>
      </c>
      <c r="C32" s="56">
        <v>205164.7361345005</v>
      </c>
      <c r="D32" s="38">
        <v>86684.356775400098</v>
      </c>
      <c r="E32" s="40">
        <v>0</v>
      </c>
      <c r="F32" s="23">
        <v>15530.545646900029</v>
      </c>
      <c r="G32" s="59">
        <v>0</v>
      </c>
      <c r="H32" s="55">
        <v>0</v>
      </c>
      <c r="I32" s="40">
        <v>0</v>
      </c>
      <c r="J32" s="54">
        <v>8965.8691689000007</v>
      </c>
      <c r="K32" s="40">
        <v>0</v>
      </c>
    </row>
    <row r="33" spans="1:11" ht="32.4" customHeight="1" x14ac:dyDescent="0.25">
      <c r="A33" s="58">
        <v>24</v>
      </c>
      <c r="B33" s="57" t="s">
        <v>12</v>
      </c>
      <c r="C33" s="56">
        <v>254566.92639258961</v>
      </c>
      <c r="D33" s="38">
        <v>159781.0985062379</v>
      </c>
      <c r="E33" s="40">
        <f>SUM(D33/C33)</f>
        <v>0.62765851310875198</v>
      </c>
      <c r="F33" s="23">
        <v>44497.846161190195</v>
      </c>
      <c r="G33" s="40">
        <f>F33/C33</f>
        <v>0.17479822218761532</v>
      </c>
      <c r="H33" s="55">
        <v>0</v>
      </c>
      <c r="I33" s="40">
        <v>0</v>
      </c>
      <c r="J33" s="54">
        <v>93769.833802435605</v>
      </c>
      <c r="K33" s="40">
        <f>SUM(J33/C33)</f>
        <v>0.36835041822292758</v>
      </c>
    </row>
    <row r="34" spans="1:11" ht="32.4" customHeight="1" x14ac:dyDescent="0.25">
      <c r="A34" s="58">
        <v>25</v>
      </c>
      <c r="B34" s="57" t="s">
        <v>11</v>
      </c>
      <c r="C34" s="56">
        <v>437301.48980340047</v>
      </c>
      <c r="D34" s="38">
        <v>300328.84310630016</v>
      </c>
      <c r="E34" s="40">
        <f>SUM(D34/C34)</f>
        <v>0.68677754388927492</v>
      </c>
      <c r="F34" s="23">
        <v>165698.73331620012</v>
      </c>
      <c r="G34" s="40">
        <f>F34/C34</f>
        <v>0.37891188843352447</v>
      </c>
      <c r="H34" s="55">
        <v>0</v>
      </c>
      <c r="I34" s="40">
        <f>SUM(H34/C34)</f>
        <v>0</v>
      </c>
      <c r="J34" s="54">
        <v>54786.039706200034</v>
      </c>
      <c r="K34" s="40">
        <f>SUM(J34/C34)</f>
        <v>0.1252820788029568</v>
      </c>
    </row>
    <row r="35" spans="1:11" ht="32.4" customHeight="1" thickBot="1" x14ac:dyDescent="0.3">
      <c r="A35" s="58">
        <v>26</v>
      </c>
      <c r="B35" s="57" t="s">
        <v>10</v>
      </c>
      <c r="C35" s="56">
        <v>47354.5246252</v>
      </c>
      <c r="D35" s="38">
        <v>43167.400847199999</v>
      </c>
      <c r="E35" s="40">
        <f>SUM(D35/C35)</f>
        <v>0.9115792247701755</v>
      </c>
      <c r="F35" s="23">
        <v>19754.4505106</v>
      </c>
      <c r="G35" s="40">
        <f>F35/C35</f>
        <v>0.41716078171942089</v>
      </c>
      <c r="H35" s="55">
        <v>0</v>
      </c>
      <c r="I35" s="40">
        <v>0</v>
      </c>
      <c r="J35" s="54">
        <v>1370.7342961999998</v>
      </c>
      <c r="K35" s="40">
        <f>SUM(J35/C35)</f>
        <v>2.8946215953998936E-2</v>
      </c>
    </row>
    <row r="36" spans="1:11" ht="32.4" customHeight="1" thickBot="1" x14ac:dyDescent="0.3">
      <c r="A36" s="53">
        <v>27</v>
      </c>
      <c r="B36" s="52" t="s">
        <v>9</v>
      </c>
      <c r="C36" s="51">
        <v>35863.012102099972</v>
      </c>
      <c r="D36" s="50">
        <v>32360.365607600008</v>
      </c>
      <c r="E36" s="40">
        <f>SUM(D36/C36)</f>
        <v>0.90233261822715483</v>
      </c>
      <c r="F36" s="23">
        <v>3285.7174986</v>
      </c>
      <c r="G36" s="14">
        <f>F36/C36</f>
        <v>9.1618559234393021E-2</v>
      </c>
      <c r="H36" s="21">
        <v>0</v>
      </c>
      <c r="I36" s="20">
        <v>0</v>
      </c>
      <c r="J36" s="49">
        <v>1032.4200198000001</v>
      </c>
      <c r="K36" s="20">
        <f>SUM(J36/C36)</f>
        <v>2.8787878075069617E-2</v>
      </c>
    </row>
    <row r="37" spans="1:11" ht="32.4" customHeight="1" thickBot="1" x14ac:dyDescent="0.3">
      <c r="A37" s="39"/>
      <c r="B37" s="18" t="s">
        <v>4</v>
      </c>
      <c r="C37" s="17">
        <v>11672010.5419336</v>
      </c>
      <c r="D37" s="16">
        <v>6966858.0454691621</v>
      </c>
      <c r="E37" s="14">
        <f>SUM(D37/C37)</f>
        <v>0.59688585959030704</v>
      </c>
      <c r="F37" s="17">
        <v>2659575.270691121</v>
      </c>
      <c r="G37" s="14">
        <f>F37/C37</f>
        <v>0.227859224521445</v>
      </c>
      <c r="H37" s="15">
        <v>7220.1785470000004</v>
      </c>
      <c r="I37" s="14">
        <f>SUM(H37/C37)</f>
        <v>6.1858910434156415E-4</v>
      </c>
      <c r="J37" s="17">
        <v>1493796.2508047374</v>
      </c>
      <c r="K37" s="14">
        <f>SUM(J37/C37)</f>
        <v>0.12798105737122417</v>
      </c>
    </row>
    <row r="38" spans="1:11" ht="32.4" customHeight="1" x14ac:dyDescent="0.25">
      <c r="A38" s="48"/>
      <c r="B38" s="47" t="s">
        <v>5</v>
      </c>
      <c r="C38" s="46"/>
      <c r="D38" s="46"/>
      <c r="E38" s="46"/>
      <c r="F38" s="46"/>
      <c r="G38" s="46"/>
      <c r="H38" s="46"/>
      <c r="I38" s="46"/>
      <c r="J38" s="46"/>
      <c r="K38" s="45"/>
    </row>
    <row r="39" spans="1:11" ht="32.4" customHeight="1" thickBot="1" x14ac:dyDescent="0.3">
      <c r="A39" s="44">
        <v>28</v>
      </c>
      <c r="B39" s="43" t="s">
        <v>8</v>
      </c>
      <c r="C39" s="42">
        <v>851705</v>
      </c>
      <c r="D39" s="38">
        <v>796064.5744562</v>
      </c>
      <c r="E39" s="40">
        <f>SUM(D39/C39)</f>
        <v>0.93467171668148008</v>
      </c>
      <c r="F39" s="23">
        <v>691429.18</v>
      </c>
      <c r="G39" s="40">
        <f>SUM(F39/C39)</f>
        <v>0.81181768335280413</v>
      </c>
      <c r="H39" s="41">
        <v>0</v>
      </c>
      <c r="I39" s="40">
        <f>SUM(H39/C39)</f>
        <v>0</v>
      </c>
      <c r="J39" s="23">
        <v>70641.369999999981</v>
      </c>
      <c r="K39" s="40">
        <f>SUM(J39/C39)</f>
        <v>8.2941123980720996E-2</v>
      </c>
    </row>
    <row r="40" spans="1:11" s="28" customFormat="1" ht="32.4" customHeight="1" thickBot="1" x14ac:dyDescent="0.3">
      <c r="A40" s="39"/>
      <c r="B40" s="18" t="s">
        <v>4</v>
      </c>
      <c r="C40" s="30">
        <v>851705</v>
      </c>
      <c r="D40" s="38">
        <v>796064.5744562</v>
      </c>
      <c r="E40" s="14">
        <f>SUM(D40/C40)</f>
        <v>0.93467171668148008</v>
      </c>
      <c r="F40" s="15">
        <v>691429.18</v>
      </c>
      <c r="G40" s="14">
        <f>SUM(F40/C40)</f>
        <v>0.81181768335280413</v>
      </c>
      <c r="H40" s="29">
        <v>0</v>
      </c>
      <c r="I40" s="14">
        <f>SUM(H40/C40)</f>
        <v>0</v>
      </c>
      <c r="J40" s="15">
        <f>J39</f>
        <v>70641.369999999981</v>
      </c>
      <c r="K40" s="14">
        <f>SUM(J40/C40)</f>
        <v>8.2941123980720996E-2</v>
      </c>
    </row>
    <row r="41" spans="1:11" ht="32.4" customHeight="1" thickBot="1" x14ac:dyDescent="0.3">
      <c r="A41" s="37"/>
      <c r="B41" s="36" t="s">
        <v>7</v>
      </c>
      <c r="C41" s="35"/>
      <c r="D41" s="35"/>
      <c r="E41" s="35"/>
      <c r="F41" s="35"/>
      <c r="G41" s="35"/>
      <c r="H41" s="35"/>
      <c r="I41" s="35"/>
      <c r="J41" s="35"/>
      <c r="K41" s="34"/>
    </row>
    <row r="42" spans="1:11" s="28" customFormat="1" ht="32.4" customHeight="1" thickBot="1" x14ac:dyDescent="0.3">
      <c r="A42" s="33"/>
      <c r="B42" s="18" t="s">
        <v>6</v>
      </c>
      <c r="C42" s="30">
        <f>SUM(C20+C37)</f>
        <v>29598707.662488699</v>
      </c>
      <c r="D42" s="30">
        <f>SUM(D20+D37)</f>
        <v>16083131.045469161</v>
      </c>
      <c r="E42" s="14">
        <f>SUM(D42/C42)</f>
        <v>0.5433727454882018</v>
      </c>
      <c r="F42" s="15">
        <f>F37+F20</f>
        <v>6802920.7406490007</v>
      </c>
      <c r="G42" s="14">
        <f>SUM(F42/C42)</f>
        <v>0.22983843815824903</v>
      </c>
      <c r="H42" s="15">
        <f>SUM(H20+H37)</f>
        <v>90785.23565956454</v>
      </c>
      <c r="I42" s="14">
        <f>SUM(H42/C42)</f>
        <v>3.0672026865084822E-3</v>
      </c>
      <c r="J42" s="15">
        <f>SUM(J20+J37)</f>
        <v>3185185.3516692258</v>
      </c>
      <c r="K42" s="14">
        <f>SUM(J42/C42)</f>
        <v>0.10761231159108692</v>
      </c>
    </row>
    <row r="43" spans="1:11" s="28" customFormat="1" ht="32.4" customHeight="1" thickBot="1" x14ac:dyDescent="0.3">
      <c r="A43" s="32"/>
      <c r="B43" s="18" t="s">
        <v>5</v>
      </c>
      <c r="C43" s="30">
        <f>SUM(C40)</f>
        <v>851705</v>
      </c>
      <c r="D43" s="16">
        <f>D40</f>
        <v>796064.5744562</v>
      </c>
      <c r="E43" s="14">
        <f>SUM(D43/C43)</f>
        <v>0.93467171668148008</v>
      </c>
      <c r="F43" s="29">
        <f>SUM(F40)</f>
        <v>691429.18</v>
      </c>
      <c r="G43" s="14">
        <f>SUM(F43/C43)</f>
        <v>0.81181768335280413</v>
      </c>
      <c r="H43" s="29">
        <f>SUM(H40)</f>
        <v>0</v>
      </c>
      <c r="I43" s="14">
        <f>SUM(H43/C43)</f>
        <v>0</v>
      </c>
      <c r="J43" s="29">
        <f>SUM(J40)</f>
        <v>70641.369999999981</v>
      </c>
      <c r="K43" s="14">
        <f>SUM(J43/C43)</f>
        <v>8.2941123980720996E-2</v>
      </c>
    </row>
    <row r="44" spans="1:11" s="28" customFormat="1" ht="32.4" customHeight="1" thickBot="1" x14ac:dyDescent="0.3">
      <c r="A44" s="31"/>
      <c r="B44" s="18" t="s">
        <v>4</v>
      </c>
      <c r="C44" s="30">
        <f>SUM(C42:C43)</f>
        <v>30450412.662488699</v>
      </c>
      <c r="D44" s="30">
        <f>SUM(D42:D43)</f>
        <v>16879195.619925361</v>
      </c>
      <c r="E44" s="14">
        <f>SUM(D44/C44)</f>
        <v>0.55431746712314778</v>
      </c>
      <c r="F44" s="15">
        <f>SUM(F42:F43)</f>
        <v>7494349.9206490004</v>
      </c>
      <c r="G44" s="14">
        <f>SUM(F44/C44)</f>
        <v>0.24611653062689531</v>
      </c>
      <c r="H44" s="15">
        <f>SUM(H42:H43)</f>
        <v>90785.23565956454</v>
      </c>
      <c r="I44" s="14">
        <f>SUM(H44/C44)</f>
        <v>2.9814123265200013E-3</v>
      </c>
      <c r="J44" s="29">
        <f>SUM(J42:J43)</f>
        <v>3255826.721669226</v>
      </c>
      <c r="K44" s="14">
        <f>SUM(J44/C44)</f>
        <v>0.10692225283633081</v>
      </c>
    </row>
    <row r="45" spans="1:11" ht="32.4" customHeight="1" thickBot="1" x14ac:dyDescent="0.35">
      <c r="A45" s="27">
        <v>29</v>
      </c>
      <c r="B45" s="26" t="s">
        <v>3</v>
      </c>
      <c r="C45" s="25">
        <v>1132159.6241187998</v>
      </c>
      <c r="D45" s="24">
        <v>956547.59292370011</v>
      </c>
      <c r="E45" s="20">
        <f>SUM(D45/C45)</f>
        <v>0.84488756933742026</v>
      </c>
      <c r="F45" s="23">
        <v>828161.47030060005</v>
      </c>
      <c r="G45" s="20">
        <f>SUM(F45/C45)</f>
        <v>0.73148825718386457</v>
      </c>
      <c r="H45" s="22">
        <v>0</v>
      </c>
      <c r="I45" s="20">
        <f>SUM(H45/C45)</f>
        <v>0</v>
      </c>
      <c r="J45" s="21">
        <v>4784</v>
      </c>
      <c r="K45" s="20">
        <f>SUM(J45/C45)</f>
        <v>4.2255525617454848E-3</v>
      </c>
    </row>
    <row r="46" spans="1:11" ht="32.4" customHeight="1" thickBot="1" x14ac:dyDescent="0.3">
      <c r="A46" s="19"/>
      <c r="B46" s="18" t="s">
        <v>2</v>
      </c>
      <c r="C46" s="17">
        <v>1132159.6241187998</v>
      </c>
      <c r="D46" s="16">
        <v>956547.59292370011</v>
      </c>
      <c r="E46" s="14">
        <f>SUM(D46/C46)</f>
        <v>0.84488756933742026</v>
      </c>
      <c r="F46" s="15">
        <v>828161.47030060005</v>
      </c>
      <c r="G46" s="14">
        <f>SUM(F46/C46)</f>
        <v>0.73148825718386457</v>
      </c>
      <c r="H46" s="15">
        <f>SUM(H45:H45)</f>
        <v>0</v>
      </c>
      <c r="I46" s="14">
        <f>SUM(H46/C46)</f>
        <v>0</v>
      </c>
      <c r="J46" s="15">
        <f>J45</f>
        <v>4784</v>
      </c>
      <c r="K46" s="14">
        <f>SUM(J46/C46)</f>
        <v>4.2255525617454848E-3</v>
      </c>
    </row>
    <row r="47" spans="1:11" ht="32.4" customHeight="1" thickBot="1" x14ac:dyDescent="0.3">
      <c r="A47" s="19"/>
      <c r="B47" s="18" t="s">
        <v>1</v>
      </c>
      <c r="C47" s="17">
        <f>C46+C44</f>
        <v>31582572.2866075</v>
      </c>
      <c r="D47" s="16">
        <f>D46+D44</f>
        <v>17835743.212849062</v>
      </c>
      <c r="E47" s="14">
        <f>SUM(D47/C47)</f>
        <v>0.5647337098128723</v>
      </c>
      <c r="F47" s="15">
        <f>F46+F44</f>
        <v>8322511.3909496004</v>
      </c>
      <c r="G47" s="14">
        <f>SUM(F47/C47)</f>
        <v>0.26351594529489092</v>
      </c>
      <c r="H47" s="15">
        <f>H44+H46</f>
        <v>90785.23565956454</v>
      </c>
      <c r="I47" s="14">
        <f>SUM(H47/C47)</f>
        <v>2.8745358305745654E-3</v>
      </c>
      <c r="J47" s="15">
        <f>J46+J44</f>
        <v>3260610.721669226</v>
      </c>
      <c r="K47" s="14">
        <f>SUM(J47/C47)</f>
        <v>0.1032408219343134</v>
      </c>
    </row>
    <row r="48" spans="1:11" ht="14.25" customHeight="1" x14ac:dyDescent="0.25">
      <c r="A48" s="13"/>
      <c r="B48" s="12"/>
      <c r="C48" s="11"/>
      <c r="D48" s="11"/>
      <c r="E48" s="10"/>
      <c r="F48" s="11"/>
      <c r="G48" s="10"/>
      <c r="H48" s="11"/>
      <c r="I48" s="10"/>
      <c r="J48" s="11"/>
      <c r="K48" s="10"/>
    </row>
    <row r="49" spans="1:11" ht="19.2" customHeight="1" x14ac:dyDescent="0.25">
      <c r="A49" s="9"/>
      <c r="B49" s="8"/>
      <c r="C49" s="7"/>
      <c r="D49" s="7"/>
      <c r="E49" s="5"/>
      <c r="F49" s="5"/>
      <c r="G49" s="5"/>
      <c r="H49" s="5"/>
      <c r="I49" s="5"/>
      <c r="J49" s="6" t="s">
        <v>0</v>
      </c>
      <c r="K49" s="5"/>
    </row>
    <row r="54" spans="1:11" ht="13.2" x14ac:dyDescent="0.25">
      <c r="F54" s="3">
        <v>8090271</v>
      </c>
    </row>
  </sheetData>
  <mergeCells count="19">
    <mergeCell ref="D1:G1"/>
    <mergeCell ref="I2:K2"/>
    <mergeCell ref="A3:K3"/>
    <mergeCell ref="A4:K4"/>
    <mergeCell ref="A5:A6"/>
    <mergeCell ref="B5:B6"/>
    <mergeCell ref="C5:C6"/>
    <mergeCell ref="D5:D6"/>
    <mergeCell ref="E5:E6"/>
    <mergeCell ref="F5:F6"/>
    <mergeCell ref="B21:K21"/>
    <mergeCell ref="B38:K38"/>
    <mergeCell ref="B41:K41"/>
    <mergeCell ref="G5:G6"/>
    <mergeCell ref="H5:H6"/>
    <mergeCell ref="I5:I6"/>
    <mergeCell ref="J5:J6"/>
    <mergeCell ref="K5:K6"/>
    <mergeCell ref="B7:K7"/>
  </mergeCells>
  <pageMargins left="1.1000000000000001" right="0.24" top="0.94" bottom="0.18" header="0.17" footer="0.17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Ann 13 National Goals</vt:lpstr>
      <vt:lpstr>' Ann 13 National Goals'!Print_Area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pnb2</cp:lastModifiedBy>
  <dcterms:created xsi:type="dcterms:W3CDTF">2022-08-16T06:01:34Z</dcterms:created>
  <dcterms:modified xsi:type="dcterms:W3CDTF">2022-08-16T06:02:00Z</dcterms:modified>
</cp:coreProperties>
</file>