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13 cont National Goals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13 cont National Goals'!$A$1:$J$48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F26" i="1"/>
  <c r="H26" i="1"/>
  <c r="J26" i="1"/>
  <c r="F27" i="1"/>
  <c r="H27" i="1"/>
  <c r="J27" i="1"/>
  <c r="F28" i="1"/>
  <c r="H28" i="1"/>
  <c r="J28" i="1"/>
  <c r="F29" i="1"/>
  <c r="H29" i="1"/>
  <c r="J29" i="1"/>
  <c r="F30" i="1"/>
  <c r="H30" i="1"/>
  <c r="J30" i="1"/>
  <c r="F31" i="1"/>
  <c r="H31" i="1"/>
  <c r="J31" i="1"/>
  <c r="F32" i="1"/>
  <c r="H32" i="1"/>
  <c r="J32" i="1"/>
  <c r="F33" i="1"/>
  <c r="H33" i="1"/>
  <c r="J33" i="1"/>
  <c r="F34" i="1"/>
  <c r="H34" i="1"/>
  <c r="J34" i="1"/>
  <c r="F35" i="1"/>
  <c r="H35" i="1"/>
  <c r="J35" i="1"/>
  <c r="F36" i="1"/>
  <c r="H36" i="1"/>
  <c r="J36" i="1"/>
  <c r="F38" i="1"/>
  <c r="H38" i="1"/>
  <c r="J38" i="1"/>
  <c r="D39" i="1"/>
  <c r="H39" i="1" s="1"/>
  <c r="F39" i="1"/>
  <c r="D41" i="1"/>
  <c r="E41" i="1"/>
  <c r="F41" i="1" s="1"/>
  <c r="G41" i="1"/>
  <c r="H41" i="1"/>
  <c r="I41" i="1"/>
  <c r="J41" i="1" s="1"/>
  <c r="E42" i="1"/>
  <c r="G42" i="1"/>
  <c r="I42" i="1"/>
  <c r="I43" i="1" s="1"/>
  <c r="G43" i="1"/>
  <c r="F44" i="1"/>
  <c r="H44" i="1"/>
  <c r="J44" i="1"/>
  <c r="D45" i="1"/>
  <c r="H45" i="1" s="1"/>
  <c r="F45" i="1"/>
  <c r="I46" i="1" l="1"/>
  <c r="G46" i="1"/>
  <c r="J45" i="1"/>
  <c r="E43" i="1"/>
  <c r="D42" i="1"/>
  <c r="J39" i="1"/>
  <c r="J42" i="1" l="1"/>
  <c r="F42" i="1"/>
  <c r="H42" i="1"/>
  <c r="F43" i="1"/>
  <c r="E46" i="1"/>
  <c r="D43" i="1"/>
  <c r="D46" i="1" l="1"/>
  <c r="H43" i="1"/>
  <c r="J43" i="1"/>
  <c r="F46" i="1"/>
  <c r="H46" i="1" l="1"/>
  <c r="J46" i="1"/>
</calcChain>
</file>

<file path=xl/sharedStrings.xml><?xml version="1.0" encoding="utf-8"?>
<sst xmlns="http://schemas.openxmlformats.org/spreadsheetml/2006/main" count="55" uniqueCount="50">
  <si>
    <t>SLBC PUNJAB</t>
  </si>
  <si>
    <t>GRAND TOTAL</t>
  </si>
  <si>
    <t>Total Coop.Bks.</t>
  </si>
  <si>
    <t>PB. STATE COOPERATIVE BANK</t>
  </si>
  <si>
    <t>TOTAL</t>
  </si>
  <si>
    <t>RRBs</t>
  </si>
  <si>
    <t>Com. Bks</t>
  </si>
  <si>
    <t>SYSTEM</t>
  </si>
  <si>
    <t>PUNJAB GRAMIN BANK</t>
  </si>
  <si>
    <t>REGIONAL RURAL BANKS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</si>
  <si>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</si>
  <si>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</si>
  <si>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</si>
  <si>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</si>
  <si>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</si>
  <si>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</si>
  <si>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</si>
  <si>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</si>
  <si>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</si>
  <si>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</si>
  <si>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</si>
  <si>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</si>
  <si>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</si>
  <si>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J&amp;K BANK</t>
  </si>
  <si>
    <t>IDBI BANK</t>
  </si>
  <si>
    <t>PRIVATE SECTOR &amp; SMALL FIN. BANKS</t>
  </si>
  <si>
    <t>UNION BANK OF INDIA</t>
  </si>
  <si>
    <t>STATE BANK OF INDIA</t>
  </si>
  <si>
    <t>INDIAN OVERSEAS BANK</t>
  </si>
  <si>
    <t xml:space="preserve">Ann 13 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</si>
  <si>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</si>
  <si>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</si>
  <si>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</si>
  <si>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</si>
  <si>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</si>
  <si>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</si>
  <si>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</si>
  <si>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</si>
  <si>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</si>
  <si>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</si>
  <si>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%age to Total Advances</t>
  </si>
  <si>
    <t>Advances to Small &amp; Marginal Farmers</t>
  </si>
  <si>
    <t xml:space="preserve">Advances to Women </t>
  </si>
  <si>
    <t>Weaker Sec. Advances</t>
  </si>
  <si>
    <t>Total Advances as on 30.06.2022</t>
  </si>
  <si>
    <t>BANK NAME</t>
  </si>
  <si>
    <t>Sr. No</t>
  </si>
  <si>
    <t>(Amount ` in lac)</t>
  </si>
  <si>
    <t>BANKWISE PERFORMANCE UNDER NATIONAL  GOALS AS AT 30.06.2022</t>
  </si>
  <si>
    <t xml:space="preserve"> contd. Annexure13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</si>
</sst>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  <font>
      <b/>
      <sz val="12"/>
      <name val="Tahoma"/>
      <family val="2"/>
    </font>
    <font>
      <b/>
      <sz val="8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3"/>
      <color theme="1"/>
      <name val="Tahoma"/>
      <family val="2"/>
    </font>
    <font>
      <sz val="14"/>
      <color theme="1"/>
      <name val="Tahoma"/>
      <family val="2"/>
    </font>
    <font>
      <sz val="13"/>
      <color theme="1"/>
      <name val="Tahoma"/>
      <family val="2"/>
    </font>
    <font>
      <sz val="13"/>
      <color theme="1"/>
      <name val="Arial"/>
      <family val="2"/>
    </font>
    <font>
      <sz val="14"/>
      <name val="Arial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2" fillId="0" borderId="0" xfId="1" applyFont="1" applyFill="1"/>
    <xf numFmtId="0" fontId="1" fillId="0" borderId="0" xfId="1" applyFill="1"/>
    <xf numFmtId="1" fontId="2" fillId="0" borderId="0" xfId="1" applyNumberFormat="1" applyFont="1" applyFill="1"/>
    <xf numFmtId="0" fontId="3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5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1" applyFont="1"/>
    <xf numFmtId="10" fontId="8" fillId="0" borderId="2" xfId="2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10" fontId="8" fillId="0" borderId="3" xfId="2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0" fontId="8" fillId="0" borderId="3" xfId="1" applyFont="1" applyFill="1" applyBorder="1"/>
    <xf numFmtId="0" fontId="9" fillId="0" borderId="6" xfId="1" applyFont="1" applyFill="1" applyBorder="1" applyAlignment="1">
      <alignment horizontal="center"/>
    </xf>
    <xf numFmtId="0" fontId="7" fillId="0" borderId="0" xfId="1" applyFont="1" applyFill="1"/>
    <xf numFmtId="1" fontId="8" fillId="0" borderId="6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/>
    </xf>
    <xf numFmtId="10" fontId="8" fillId="0" borderId="7" xfId="2" applyNumberFormat="1" applyFont="1" applyFill="1" applyBorder="1" applyAlignment="1">
      <alignment horizontal="center"/>
    </xf>
    <xf numFmtId="1" fontId="11" fillId="0" borderId="8" xfId="1" applyNumberFormat="1" applyFont="1" applyFill="1" applyBorder="1" applyAlignment="1">
      <alignment horizontal="center" vertical="center"/>
    </xf>
    <xf numFmtId="10" fontId="8" fillId="0" borderId="8" xfId="2" applyNumberFormat="1" applyFont="1" applyFill="1" applyBorder="1" applyAlignment="1">
      <alignment horizontal="center"/>
    </xf>
    <xf numFmtId="1" fontId="11" fillId="0" borderId="9" xfId="1" applyNumberFormat="1" applyFont="1" applyFill="1" applyBorder="1" applyAlignment="1">
      <alignment horizontal="center" vertical="center"/>
    </xf>
    <xf numFmtId="0" fontId="12" fillId="0" borderId="8" xfId="1" applyFont="1" applyFill="1" applyBorder="1"/>
    <xf numFmtId="0" fontId="9" fillId="0" borderId="9" xfId="1" applyFont="1" applyFill="1" applyBorder="1" applyAlignment="1">
      <alignment horizontal="center"/>
    </xf>
    <xf numFmtId="0" fontId="10" fillId="0" borderId="3" xfId="1" applyFont="1" applyFill="1" applyBorder="1"/>
    <xf numFmtId="0" fontId="1" fillId="0" borderId="0" xfId="1" applyBorder="1"/>
    <xf numFmtId="1" fontId="11" fillId="0" borderId="10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1" fontId="11" fillId="0" borderId="6" xfId="1" applyNumberFormat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/>
    </xf>
    <xf numFmtId="10" fontId="8" fillId="0" borderId="12" xfId="2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0" fontId="11" fillId="0" borderId="11" xfId="2" applyNumberFormat="1" applyFont="1" applyFill="1" applyBorder="1" applyAlignment="1">
      <alignment horizontal="center" vertical="center"/>
    </xf>
    <xf numFmtId="0" fontId="10" fillId="0" borderId="12" xfId="1" applyFont="1" applyFill="1" applyBorder="1"/>
    <xf numFmtId="0" fontId="9" fillId="0" borderId="13" xfId="1" applyFont="1" applyFill="1" applyBorder="1" applyAlignment="1">
      <alignment horizontal="center"/>
    </xf>
    <xf numFmtId="0" fontId="7" fillId="0" borderId="0" xfId="1" applyFont="1" applyBorder="1"/>
    <xf numFmtId="1" fontId="8" fillId="0" borderId="6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10" fontId="11" fillId="0" borderId="6" xfId="2" applyNumberFormat="1" applyFont="1" applyFill="1" applyBorder="1" applyAlignment="1">
      <alignment horizontal="center" vertical="center"/>
    </xf>
    <xf numFmtId="10" fontId="10" fillId="0" borderId="3" xfId="2" applyNumberFormat="1" applyFont="1" applyFill="1" applyBorder="1" applyAlignment="1">
      <alignment vertical="center"/>
    </xf>
    <xf numFmtId="1" fontId="8" fillId="0" borderId="3" xfId="1" applyNumberFormat="1" applyFont="1" applyFill="1" applyBorder="1" applyAlignment="1">
      <alignment horizontal="center" vertical="center"/>
    </xf>
    <xf numFmtId="10" fontId="8" fillId="0" borderId="14" xfId="2" applyNumberFormat="1" applyFont="1" applyFill="1" applyBorder="1" applyAlignment="1">
      <alignment horizontal="center"/>
    </xf>
    <xf numFmtId="1" fontId="11" fillId="0" borderId="15" xfId="1" applyNumberFormat="1" applyFont="1" applyFill="1" applyBorder="1" applyAlignment="1">
      <alignment horizontal="center" vertical="center"/>
    </xf>
    <xf numFmtId="10" fontId="8" fillId="0" borderId="15" xfId="2" applyNumberFormat="1" applyFont="1" applyFill="1" applyBorder="1" applyAlignment="1">
      <alignment horizontal="center"/>
    </xf>
    <xf numFmtId="1" fontId="11" fillId="0" borderId="16" xfId="1" applyNumberFormat="1" applyFont="1" applyFill="1" applyBorder="1" applyAlignment="1">
      <alignment horizontal="center"/>
    </xf>
    <xf numFmtId="1" fontId="11" fillId="0" borderId="17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center"/>
    </xf>
    <xf numFmtId="1" fontId="14" fillId="0" borderId="0" xfId="1" applyNumberFormat="1" applyFont="1" applyFill="1"/>
    <xf numFmtId="1" fontId="11" fillId="0" borderId="12" xfId="1" applyNumberFormat="1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9" fillId="0" borderId="17" xfId="1" applyFont="1" applyFill="1" applyBorder="1" applyAlignment="1">
      <alignment horizontal="center"/>
    </xf>
    <xf numFmtId="0" fontId="12" fillId="0" borderId="17" xfId="1" applyFont="1" applyFill="1" applyBorder="1" applyAlignment="1">
      <alignment vertical="center"/>
    </xf>
    <xf numFmtId="10" fontId="8" fillId="0" borderId="20" xfId="2" applyNumberFormat="1" applyFont="1" applyFill="1" applyBorder="1" applyAlignment="1">
      <alignment horizontal="center"/>
    </xf>
    <xf numFmtId="10" fontId="8" fillId="0" borderId="19" xfId="2" applyNumberFormat="1" applyFont="1" applyFill="1" applyBorder="1" applyAlignment="1">
      <alignment horizontal="center"/>
    </xf>
    <xf numFmtId="1" fontId="11" fillId="0" borderId="21" xfId="1" applyNumberFormat="1" applyFont="1" applyFill="1" applyBorder="1" applyAlignment="1">
      <alignment horizontal="center"/>
    </xf>
    <xf numFmtId="1" fontId="11" fillId="0" borderId="11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/>
    <xf numFmtId="0" fontId="9" fillId="0" borderId="4" xfId="1" applyFont="1" applyFill="1" applyBorder="1"/>
    <xf numFmtId="0" fontId="15" fillId="0" borderId="4" xfId="1" applyFont="1" applyFill="1" applyBorder="1" applyAlignment="1">
      <alignment vertical="center"/>
    </xf>
    <xf numFmtId="0" fontId="9" fillId="2" borderId="13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0" fontId="9" fillId="0" borderId="22" xfId="1" applyFont="1" applyFill="1" applyBorder="1" applyAlignment="1">
      <alignment horizontal="center" vertical="top" wrapText="1"/>
    </xf>
    <xf numFmtId="0" fontId="9" fillId="0" borderId="23" xfId="1" applyFont="1" applyFill="1" applyBorder="1" applyAlignment="1">
      <alignment horizontal="center" vertical="top" wrapText="1"/>
    </xf>
    <xf numFmtId="0" fontId="9" fillId="0" borderId="23" xfId="1" applyFont="1" applyFill="1" applyBorder="1" applyAlignment="1">
      <alignment horizontal="left" vertical="top"/>
    </xf>
    <xf numFmtId="0" fontId="9" fillId="0" borderId="24" xfId="1" applyFont="1" applyFill="1" applyBorder="1" applyAlignment="1">
      <alignment horizontal="center" vertical="top"/>
    </xf>
    <xf numFmtId="0" fontId="9" fillId="2" borderId="18" xfId="1" applyFont="1" applyFill="1" applyBorder="1" applyAlignment="1">
      <alignment horizontal="center" vertical="top" wrapText="1"/>
    </xf>
    <xf numFmtId="0" fontId="9" fillId="0" borderId="18" xfId="1" applyFont="1" applyFill="1" applyBorder="1" applyAlignment="1">
      <alignment horizontal="center" vertical="top" wrapText="1"/>
    </xf>
    <xf numFmtId="0" fontId="9" fillId="0" borderId="25" xfId="1" applyFont="1" applyFill="1" applyBorder="1" applyAlignment="1">
      <alignment horizontal="center" vertical="top" wrapText="1"/>
    </xf>
    <xf numFmtId="0" fontId="9" fillId="0" borderId="26" xfId="1" applyFont="1" applyFill="1" applyBorder="1" applyAlignment="1">
      <alignment horizontal="center" vertical="top" wrapText="1"/>
    </xf>
    <xf numFmtId="0" fontId="9" fillId="0" borderId="26" xfId="1" applyFont="1" applyFill="1" applyBorder="1" applyAlignment="1">
      <alignment horizontal="left" vertical="top"/>
    </xf>
    <xf numFmtId="0" fontId="9" fillId="0" borderId="27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0" fontId="8" fillId="0" borderId="2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right" vertical="center"/>
    </xf>
  </cellXfs>
  <cellStyles count="3">
    <cellStyle name="Normal" xfId="0" builtinId="0"/>
    <cellStyle name="Normal 41" xfId="1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="85" zoomScaleNormal="100" zoomScaleSheetLayoutView="8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L15" sqref="L15"/>
    </sheetView>
  </sheetViews>
  <sheetFormatPr defaultRowHeight="13.2" x14ac:dyDescent="0.25"/>
  <cols>
    <col min="1" max="1" width="8.88671875" style="3"/>
    <col min="2" max="2" width="7.88671875" style="3" customWidth="1"/>
    <col min="3" max="3" width="36.109375" style="3" customWidth="1"/>
    <col min="4" max="4" width="15.33203125" style="2" customWidth="1"/>
    <col min="5" max="5" width="19.88671875" style="2" customWidth="1"/>
    <col min="6" max="6" width="15.44140625" style="2" customWidth="1"/>
    <col min="7" max="7" width="14.44140625" style="2" bestFit="1" customWidth="1"/>
    <col min="8" max="8" width="15.33203125" style="2" customWidth="1"/>
    <col min="9" max="9" width="13.88671875" style="2" customWidth="1"/>
    <col min="10" max="10" width="14.88671875" style="2" customWidth="1"/>
    <col min="11" max="11" width="22.109375" style="1" customWidth="1"/>
    <col min="12" max="12" width="18.44140625" style="1" customWidth="1"/>
    <col min="13" max="257" width="8.88671875" style="1"/>
    <col min="258" max="258" width="7.88671875" style="1" customWidth="1"/>
    <col min="259" max="259" width="36.109375" style="1" customWidth="1"/>
    <col min="260" max="260" width="15.33203125" style="1" customWidth="1"/>
    <col min="261" max="261" width="19.88671875" style="1" customWidth="1"/>
    <col min="262" max="262" width="15.44140625" style="1" customWidth="1"/>
    <col min="263" max="263" width="14.44140625" style="1" bestFit="1" customWidth="1"/>
    <col min="264" max="264" width="15.33203125" style="1" customWidth="1"/>
    <col min="265" max="265" width="13.88671875" style="1" customWidth="1"/>
    <col min="266" max="266" width="14.88671875" style="1" customWidth="1"/>
    <col min="267" max="267" width="22.109375" style="1" customWidth="1"/>
    <col min="268" max="268" width="18.44140625" style="1" customWidth="1"/>
    <col min="269" max="513" width="8.88671875" style="1"/>
    <col min="514" max="514" width="7.88671875" style="1" customWidth="1"/>
    <col min="515" max="515" width="36.109375" style="1" customWidth="1"/>
    <col min="516" max="516" width="15.33203125" style="1" customWidth="1"/>
    <col min="517" max="517" width="19.88671875" style="1" customWidth="1"/>
    <col min="518" max="518" width="15.44140625" style="1" customWidth="1"/>
    <col min="519" max="519" width="14.44140625" style="1" bestFit="1" customWidth="1"/>
    <col min="520" max="520" width="15.33203125" style="1" customWidth="1"/>
    <col min="521" max="521" width="13.88671875" style="1" customWidth="1"/>
    <col min="522" max="522" width="14.88671875" style="1" customWidth="1"/>
    <col min="523" max="523" width="22.109375" style="1" customWidth="1"/>
    <col min="524" max="524" width="18.44140625" style="1" customWidth="1"/>
    <col min="525" max="769" width="8.88671875" style="1"/>
    <col min="770" max="770" width="7.88671875" style="1" customWidth="1"/>
    <col min="771" max="771" width="36.109375" style="1" customWidth="1"/>
    <col min="772" max="772" width="15.33203125" style="1" customWidth="1"/>
    <col min="773" max="773" width="19.88671875" style="1" customWidth="1"/>
    <col min="774" max="774" width="15.44140625" style="1" customWidth="1"/>
    <col min="775" max="775" width="14.44140625" style="1" bestFit="1" customWidth="1"/>
    <col min="776" max="776" width="15.33203125" style="1" customWidth="1"/>
    <col min="777" max="777" width="13.88671875" style="1" customWidth="1"/>
    <col min="778" max="778" width="14.88671875" style="1" customWidth="1"/>
    <col min="779" max="779" width="22.109375" style="1" customWidth="1"/>
    <col min="780" max="780" width="18.44140625" style="1" customWidth="1"/>
    <col min="781" max="1025" width="8.88671875" style="1"/>
    <col min="1026" max="1026" width="7.88671875" style="1" customWidth="1"/>
    <col min="1027" max="1027" width="36.109375" style="1" customWidth="1"/>
    <col min="1028" max="1028" width="15.33203125" style="1" customWidth="1"/>
    <col min="1029" max="1029" width="19.88671875" style="1" customWidth="1"/>
    <col min="1030" max="1030" width="15.44140625" style="1" customWidth="1"/>
    <col min="1031" max="1031" width="14.44140625" style="1" bestFit="1" customWidth="1"/>
    <col min="1032" max="1032" width="15.33203125" style="1" customWidth="1"/>
    <col min="1033" max="1033" width="13.88671875" style="1" customWidth="1"/>
    <col min="1034" max="1034" width="14.88671875" style="1" customWidth="1"/>
    <col min="1035" max="1035" width="22.109375" style="1" customWidth="1"/>
    <col min="1036" max="1036" width="18.44140625" style="1" customWidth="1"/>
    <col min="1037" max="1281" width="8.88671875" style="1"/>
    <col min="1282" max="1282" width="7.88671875" style="1" customWidth="1"/>
    <col min="1283" max="1283" width="36.109375" style="1" customWidth="1"/>
    <col min="1284" max="1284" width="15.33203125" style="1" customWidth="1"/>
    <col min="1285" max="1285" width="19.88671875" style="1" customWidth="1"/>
    <col min="1286" max="1286" width="15.44140625" style="1" customWidth="1"/>
    <col min="1287" max="1287" width="14.44140625" style="1" bestFit="1" customWidth="1"/>
    <col min="1288" max="1288" width="15.33203125" style="1" customWidth="1"/>
    <col min="1289" max="1289" width="13.88671875" style="1" customWidth="1"/>
    <col min="1290" max="1290" width="14.88671875" style="1" customWidth="1"/>
    <col min="1291" max="1291" width="22.109375" style="1" customWidth="1"/>
    <col min="1292" max="1292" width="18.44140625" style="1" customWidth="1"/>
    <col min="1293" max="1537" width="8.88671875" style="1"/>
    <col min="1538" max="1538" width="7.88671875" style="1" customWidth="1"/>
    <col min="1539" max="1539" width="36.109375" style="1" customWidth="1"/>
    <col min="1540" max="1540" width="15.33203125" style="1" customWidth="1"/>
    <col min="1541" max="1541" width="19.88671875" style="1" customWidth="1"/>
    <col min="1542" max="1542" width="15.44140625" style="1" customWidth="1"/>
    <col min="1543" max="1543" width="14.44140625" style="1" bestFit="1" customWidth="1"/>
    <col min="1544" max="1544" width="15.33203125" style="1" customWidth="1"/>
    <col min="1545" max="1545" width="13.88671875" style="1" customWidth="1"/>
    <col min="1546" max="1546" width="14.88671875" style="1" customWidth="1"/>
    <col min="1547" max="1547" width="22.109375" style="1" customWidth="1"/>
    <col min="1548" max="1548" width="18.44140625" style="1" customWidth="1"/>
    <col min="1549" max="1793" width="8.88671875" style="1"/>
    <col min="1794" max="1794" width="7.88671875" style="1" customWidth="1"/>
    <col min="1795" max="1795" width="36.109375" style="1" customWidth="1"/>
    <col min="1796" max="1796" width="15.33203125" style="1" customWidth="1"/>
    <col min="1797" max="1797" width="19.88671875" style="1" customWidth="1"/>
    <col min="1798" max="1798" width="15.44140625" style="1" customWidth="1"/>
    <col min="1799" max="1799" width="14.44140625" style="1" bestFit="1" customWidth="1"/>
    <col min="1800" max="1800" width="15.33203125" style="1" customWidth="1"/>
    <col min="1801" max="1801" width="13.88671875" style="1" customWidth="1"/>
    <col min="1802" max="1802" width="14.88671875" style="1" customWidth="1"/>
    <col min="1803" max="1803" width="22.109375" style="1" customWidth="1"/>
    <col min="1804" max="1804" width="18.44140625" style="1" customWidth="1"/>
    <col min="1805" max="2049" width="8.88671875" style="1"/>
    <col min="2050" max="2050" width="7.88671875" style="1" customWidth="1"/>
    <col min="2051" max="2051" width="36.109375" style="1" customWidth="1"/>
    <col min="2052" max="2052" width="15.33203125" style="1" customWidth="1"/>
    <col min="2053" max="2053" width="19.88671875" style="1" customWidth="1"/>
    <col min="2054" max="2054" width="15.44140625" style="1" customWidth="1"/>
    <col min="2055" max="2055" width="14.44140625" style="1" bestFit="1" customWidth="1"/>
    <col min="2056" max="2056" width="15.33203125" style="1" customWidth="1"/>
    <col min="2057" max="2057" width="13.88671875" style="1" customWidth="1"/>
    <col min="2058" max="2058" width="14.88671875" style="1" customWidth="1"/>
    <col min="2059" max="2059" width="22.109375" style="1" customWidth="1"/>
    <col min="2060" max="2060" width="18.44140625" style="1" customWidth="1"/>
    <col min="2061" max="2305" width="8.88671875" style="1"/>
    <col min="2306" max="2306" width="7.88671875" style="1" customWidth="1"/>
    <col min="2307" max="2307" width="36.109375" style="1" customWidth="1"/>
    <col min="2308" max="2308" width="15.33203125" style="1" customWidth="1"/>
    <col min="2309" max="2309" width="19.88671875" style="1" customWidth="1"/>
    <col min="2310" max="2310" width="15.44140625" style="1" customWidth="1"/>
    <col min="2311" max="2311" width="14.44140625" style="1" bestFit="1" customWidth="1"/>
    <col min="2312" max="2312" width="15.33203125" style="1" customWidth="1"/>
    <col min="2313" max="2313" width="13.88671875" style="1" customWidth="1"/>
    <col min="2314" max="2314" width="14.88671875" style="1" customWidth="1"/>
    <col min="2315" max="2315" width="22.109375" style="1" customWidth="1"/>
    <col min="2316" max="2316" width="18.44140625" style="1" customWidth="1"/>
    <col min="2317" max="2561" width="8.88671875" style="1"/>
    <col min="2562" max="2562" width="7.88671875" style="1" customWidth="1"/>
    <col min="2563" max="2563" width="36.109375" style="1" customWidth="1"/>
    <col min="2564" max="2564" width="15.33203125" style="1" customWidth="1"/>
    <col min="2565" max="2565" width="19.88671875" style="1" customWidth="1"/>
    <col min="2566" max="2566" width="15.44140625" style="1" customWidth="1"/>
    <col min="2567" max="2567" width="14.44140625" style="1" bestFit="1" customWidth="1"/>
    <col min="2568" max="2568" width="15.33203125" style="1" customWidth="1"/>
    <col min="2569" max="2569" width="13.88671875" style="1" customWidth="1"/>
    <col min="2570" max="2570" width="14.88671875" style="1" customWidth="1"/>
    <col min="2571" max="2571" width="22.109375" style="1" customWidth="1"/>
    <col min="2572" max="2572" width="18.44140625" style="1" customWidth="1"/>
    <col min="2573" max="2817" width="8.88671875" style="1"/>
    <col min="2818" max="2818" width="7.88671875" style="1" customWidth="1"/>
    <col min="2819" max="2819" width="36.109375" style="1" customWidth="1"/>
    <col min="2820" max="2820" width="15.33203125" style="1" customWidth="1"/>
    <col min="2821" max="2821" width="19.88671875" style="1" customWidth="1"/>
    <col min="2822" max="2822" width="15.44140625" style="1" customWidth="1"/>
    <col min="2823" max="2823" width="14.44140625" style="1" bestFit="1" customWidth="1"/>
    <col min="2824" max="2824" width="15.33203125" style="1" customWidth="1"/>
    <col min="2825" max="2825" width="13.88671875" style="1" customWidth="1"/>
    <col min="2826" max="2826" width="14.88671875" style="1" customWidth="1"/>
    <col min="2827" max="2827" width="22.109375" style="1" customWidth="1"/>
    <col min="2828" max="2828" width="18.44140625" style="1" customWidth="1"/>
    <col min="2829" max="3073" width="8.88671875" style="1"/>
    <col min="3074" max="3074" width="7.88671875" style="1" customWidth="1"/>
    <col min="3075" max="3075" width="36.109375" style="1" customWidth="1"/>
    <col min="3076" max="3076" width="15.33203125" style="1" customWidth="1"/>
    <col min="3077" max="3077" width="19.88671875" style="1" customWidth="1"/>
    <col min="3078" max="3078" width="15.44140625" style="1" customWidth="1"/>
    <col min="3079" max="3079" width="14.44140625" style="1" bestFit="1" customWidth="1"/>
    <col min="3080" max="3080" width="15.33203125" style="1" customWidth="1"/>
    <col min="3081" max="3081" width="13.88671875" style="1" customWidth="1"/>
    <col min="3082" max="3082" width="14.88671875" style="1" customWidth="1"/>
    <col min="3083" max="3083" width="22.109375" style="1" customWidth="1"/>
    <col min="3084" max="3084" width="18.44140625" style="1" customWidth="1"/>
    <col min="3085" max="3329" width="8.88671875" style="1"/>
    <col min="3330" max="3330" width="7.88671875" style="1" customWidth="1"/>
    <col min="3331" max="3331" width="36.109375" style="1" customWidth="1"/>
    <col min="3332" max="3332" width="15.33203125" style="1" customWidth="1"/>
    <col min="3333" max="3333" width="19.88671875" style="1" customWidth="1"/>
    <col min="3334" max="3334" width="15.44140625" style="1" customWidth="1"/>
    <col min="3335" max="3335" width="14.44140625" style="1" bestFit="1" customWidth="1"/>
    <col min="3336" max="3336" width="15.33203125" style="1" customWidth="1"/>
    <col min="3337" max="3337" width="13.88671875" style="1" customWidth="1"/>
    <col min="3338" max="3338" width="14.88671875" style="1" customWidth="1"/>
    <col min="3339" max="3339" width="22.109375" style="1" customWidth="1"/>
    <col min="3340" max="3340" width="18.44140625" style="1" customWidth="1"/>
    <col min="3341" max="3585" width="8.88671875" style="1"/>
    <col min="3586" max="3586" width="7.88671875" style="1" customWidth="1"/>
    <col min="3587" max="3587" width="36.109375" style="1" customWidth="1"/>
    <col min="3588" max="3588" width="15.33203125" style="1" customWidth="1"/>
    <col min="3589" max="3589" width="19.88671875" style="1" customWidth="1"/>
    <col min="3590" max="3590" width="15.44140625" style="1" customWidth="1"/>
    <col min="3591" max="3591" width="14.44140625" style="1" bestFit="1" customWidth="1"/>
    <col min="3592" max="3592" width="15.33203125" style="1" customWidth="1"/>
    <col min="3593" max="3593" width="13.88671875" style="1" customWidth="1"/>
    <col min="3594" max="3594" width="14.88671875" style="1" customWidth="1"/>
    <col min="3595" max="3595" width="22.109375" style="1" customWidth="1"/>
    <col min="3596" max="3596" width="18.44140625" style="1" customWidth="1"/>
    <col min="3597" max="3841" width="8.88671875" style="1"/>
    <col min="3842" max="3842" width="7.88671875" style="1" customWidth="1"/>
    <col min="3843" max="3843" width="36.109375" style="1" customWidth="1"/>
    <col min="3844" max="3844" width="15.33203125" style="1" customWidth="1"/>
    <col min="3845" max="3845" width="19.88671875" style="1" customWidth="1"/>
    <col min="3846" max="3846" width="15.44140625" style="1" customWidth="1"/>
    <col min="3847" max="3847" width="14.44140625" style="1" bestFit="1" customWidth="1"/>
    <col min="3848" max="3848" width="15.33203125" style="1" customWidth="1"/>
    <col min="3849" max="3849" width="13.88671875" style="1" customWidth="1"/>
    <col min="3850" max="3850" width="14.88671875" style="1" customWidth="1"/>
    <col min="3851" max="3851" width="22.109375" style="1" customWidth="1"/>
    <col min="3852" max="3852" width="18.44140625" style="1" customWidth="1"/>
    <col min="3853" max="4097" width="8.88671875" style="1"/>
    <col min="4098" max="4098" width="7.88671875" style="1" customWidth="1"/>
    <col min="4099" max="4099" width="36.109375" style="1" customWidth="1"/>
    <col min="4100" max="4100" width="15.33203125" style="1" customWidth="1"/>
    <col min="4101" max="4101" width="19.88671875" style="1" customWidth="1"/>
    <col min="4102" max="4102" width="15.44140625" style="1" customWidth="1"/>
    <col min="4103" max="4103" width="14.44140625" style="1" bestFit="1" customWidth="1"/>
    <col min="4104" max="4104" width="15.33203125" style="1" customWidth="1"/>
    <col min="4105" max="4105" width="13.88671875" style="1" customWidth="1"/>
    <col min="4106" max="4106" width="14.88671875" style="1" customWidth="1"/>
    <col min="4107" max="4107" width="22.109375" style="1" customWidth="1"/>
    <col min="4108" max="4108" width="18.44140625" style="1" customWidth="1"/>
    <col min="4109" max="4353" width="8.88671875" style="1"/>
    <col min="4354" max="4354" width="7.88671875" style="1" customWidth="1"/>
    <col min="4355" max="4355" width="36.109375" style="1" customWidth="1"/>
    <col min="4356" max="4356" width="15.33203125" style="1" customWidth="1"/>
    <col min="4357" max="4357" width="19.88671875" style="1" customWidth="1"/>
    <col min="4358" max="4358" width="15.44140625" style="1" customWidth="1"/>
    <col min="4359" max="4359" width="14.44140625" style="1" bestFit="1" customWidth="1"/>
    <col min="4360" max="4360" width="15.33203125" style="1" customWidth="1"/>
    <col min="4361" max="4361" width="13.88671875" style="1" customWidth="1"/>
    <col min="4362" max="4362" width="14.88671875" style="1" customWidth="1"/>
    <col min="4363" max="4363" width="22.109375" style="1" customWidth="1"/>
    <col min="4364" max="4364" width="18.44140625" style="1" customWidth="1"/>
    <col min="4365" max="4609" width="8.88671875" style="1"/>
    <col min="4610" max="4610" width="7.88671875" style="1" customWidth="1"/>
    <col min="4611" max="4611" width="36.109375" style="1" customWidth="1"/>
    <col min="4612" max="4612" width="15.33203125" style="1" customWidth="1"/>
    <col min="4613" max="4613" width="19.88671875" style="1" customWidth="1"/>
    <col min="4614" max="4614" width="15.44140625" style="1" customWidth="1"/>
    <col min="4615" max="4615" width="14.44140625" style="1" bestFit="1" customWidth="1"/>
    <col min="4616" max="4616" width="15.33203125" style="1" customWidth="1"/>
    <col min="4617" max="4617" width="13.88671875" style="1" customWidth="1"/>
    <col min="4618" max="4618" width="14.88671875" style="1" customWidth="1"/>
    <col min="4619" max="4619" width="22.109375" style="1" customWidth="1"/>
    <col min="4620" max="4620" width="18.44140625" style="1" customWidth="1"/>
    <col min="4621" max="4865" width="8.88671875" style="1"/>
    <col min="4866" max="4866" width="7.88671875" style="1" customWidth="1"/>
    <col min="4867" max="4867" width="36.109375" style="1" customWidth="1"/>
    <col min="4868" max="4868" width="15.33203125" style="1" customWidth="1"/>
    <col min="4869" max="4869" width="19.88671875" style="1" customWidth="1"/>
    <col min="4870" max="4870" width="15.44140625" style="1" customWidth="1"/>
    <col min="4871" max="4871" width="14.44140625" style="1" bestFit="1" customWidth="1"/>
    <col min="4872" max="4872" width="15.33203125" style="1" customWidth="1"/>
    <col min="4873" max="4873" width="13.88671875" style="1" customWidth="1"/>
    <col min="4874" max="4874" width="14.88671875" style="1" customWidth="1"/>
    <col min="4875" max="4875" width="22.109375" style="1" customWidth="1"/>
    <col min="4876" max="4876" width="18.44140625" style="1" customWidth="1"/>
    <col min="4877" max="5121" width="8.88671875" style="1"/>
    <col min="5122" max="5122" width="7.88671875" style="1" customWidth="1"/>
    <col min="5123" max="5123" width="36.109375" style="1" customWidth="1"/>
    <col min="5124" max="5124" width="15.33203125" style="1" customWidth="1"/>
    <col min="5125" max="5125" width="19.88671875" style="1" customWidth="1"/>
    <col min="5126" max="5126" width="15.44140625" style="1" customWidth="1"/>
    <col min="5127" max="5127" width="14.44140625" style="1" bestFit="1" customWidth="1"/>
    <col min="5128" max="5128" width="15.33203125" style="1" customWidth="1"/>
    <col min="5129" max="5129" width="13.88671875" style="1" customWidth="1"/>
    <col min="5130" max="5130" width="14.88671875" style="1" customWidth="1"/>
    <col min="5131" max="5131" width="22.109375" style="1" customWidth="1"/>
    <col min="5132" max="5132" width="18.44140625" style="1" customWidth="1"/>
    <col min="5133" max="5377" width="8.88671875" style="1"/>
    <col min="5378" max="5378" width="7.88671875" style="1" customWidth="1"/>
    <col min="5379" max="5379" width="36.109375" style="1" customWidth="1"/>
    <col min="5380" max="5380" width="15.33203125" style="1" customWidth="1"/>
    <col min="5381" max="5381" width="19.88671875" style="1" customWidth="1"/>
    <col min="5382" max="5382" width="15.44140625" style="1" customWidth="1"/>
    <col min="5383" max="5383" width="14.44140625" style="1" bestFit="1" customWidth="1"/>
    <col min="5384" max="5384" width="15.33203125" style="1" customWidth="1"/>
    <col min="5385" max="5385" width="13.88671875" style="1" customWidth="1"/>
    <col min="5386" max="5386" width="14.88671875" style="1" customWidth="1"/>
    <col min="5387" max="5387" width="22.109375" style="1" customWidth="1"/>
    <col min="5388" max="5388" width="18.44140625" style="1" customWidth="1"/>
    <col min="5389" max="5633" width="8.88671875" style="1"/>
    <col min="5634" max="5634" width="7.88671875" style="1" customWidth="1"/>
    <col min="5635" max="5635" width="36.109375" style="1" customWidth="1"/>
    <col min="5636" max="5636" width="15.33203125" style="1" customWidth="1"/>
    <col min="5637" max="5637" width="19.88671875" style="1" customWidth="1"/>
    <col min="5638" max="5638" width="15.44140625" style="1" customWidth="1"/>
    <col min="5639" max="5639" width="14.44140625" style="1" bestFit="1" customWidth="1"/>
    <col min="5640" max="5640" width="15.33203125" style="1" customWidth="1"/>
    <col min="5641" max="5641" width="13.88671875" style="1" customWidth="1"/>
    <col min="5642" max="5642" width="14.88671875" style="1" customWidth="1"/>
    <col min="5643" max="5643" width="22.109375" style="1" customWidth="1"/>
    <col min="5644" max="5644" width="18.44140625" style="1" customWidth="1"/>
    <col min="5645" max="5889" width="8.88671875" style="1"/>
    <col min="5890" max="5890" width="7.88671875" style="1" customWidth="1"/>
    <col min="5891" max="5891" width="36.109375" style="1" customWidth="1"/>
    <col min="5892" max="5892" width="15.33203125" style="1" customWidth="1"/>
    <col min="5893" max="5893" width="19.88671875" style="1" customWidth="1"/>
    <col min="5894" max="5894" width="15.44140625" style="1" customWidth="1"/>
    <col min="5895" max="5895" width="14.44140625" style="1" bestFit="1" customWidth="1"/>
    <col min="5896" max="5896" width="15.33203125" style="1" customWidth="1"/>
    <col min="5897" max="5897" width="13.88671875" style="1" customWidth="1"/>
    <col min="5898" max="5898" width="14.88671875" style="1" customWidth="1"/>
    <col min="5899" max="5899" width="22.109375" style="1" customWidth="1"/>
    <col min="5900" max="5900" width="18.44140625" style="1" customWidth="1"/>
    <col min="5901" max="6145" width="8.88671875" style="1"/>
    <col min="6146" max="6146" width="7.88671875" style="1" customWidth="1"/>
    <col min="6147" max="6147" width="36.109375" style="1" customWidth="1"/>
    <col min="6148" max="6148" width="15.33203125" style="1" customWidth="1"/>
    <col min="6149" max="6149" width="19.88671875" style="1" customWidth="1"/>
    <col min="6150" max="6150" width="15.44140625" style="1" customWidth="1"/>
    <col min="6151" max="6151" width="14.44140625" style="1" bestFit="1" customWidth="1"/>
    <col min="6152" max="6152" width="15.33203125" style="1" customWidth="1"/>
    <col min="6153" max="6153" width="13.88671875" style="1" customWidth="1"/>
    <col min="6154" max="6154" width="14.88671875" style="1" customWidth="1"/>
    <col min="6155" max="6155" width="22.109375" style="1" customWidth="1"/>
    <col min="6156" max="6156" width="18.44140625" style="1" customWidth="1"/>
    <col min="6157" max="6401" width="8.88671875" style="1"/>
    <col min="6402" max="6402" width="7.88671875" style="1" customWidth="1"/>
    <col min="6403" max="6403" width="36.109375" style="1" customWidth="1"/>
    <col min="6404" max="6404" width="15.33203125" style="1" customWidth="1"/>
    <col min="6405" max="6405" width="19.88671875" style="1" customWidth="1"/>
    <col min="6406" max="6406" width="15.44140625" style="1" customWidth="1"/>
    <col min="6407" max="6407" width="14.44140625" style="1" bestFit="1" customWidth="1"/>
    <col min="6408" max="6408" width="15.33203125" style="1" customWidth="1"/>
    <col min="6409" max="6409" width="13.88671875" style="1" customWidth="1"/>
    <col min="6410" max="6410" width="14.88671875" style="1" customWidth="1"/>
    <col min="6411" max="6411" width="22.109375" style="1" customWidth="1"/>
    <col min="6412" max="6412" width="18.44140625" style="1" customWidth="1"/>
    <col min="6413" max="6657" width="8.88671875" style="1"/>
    <col min="6658" max="6658" width="7.88671875" style="1" customWidth="1"/>
    <col min="6659" max="6659" width="36.109375" style="1" customWidth="1"/>
    <col min="6660" max="6660" width="15.33203125" style="1" customWidth="1"/>
    <col min="6661" max="6661" width="19.88671875" style="1" customWidth="1"/>
    <col min="6662" max="6662" width="15.44140625" style="1" customWidth="1"/>
    <col min="6663" max="6663" width="14.44140625" style="1" bestFit="1" customWidth="1"/>
    <col min="6664" max="6664" width="15.33203125" style="1" customWidth="1"/>
    <col min="6665" max="6665" width="13.88671875" style="1" customWidth="1"/>
    <col min="6666" max="6666" width="14.88671875" style="1" customWidth="1"/>
    <col min="6667" max="6667" width="22.109375" style="1" customWidth="1"/>
    <col min="6668" max="6668" width="18.44140625" style="1" customWidth="1"/>
    <col min="6669" max="6913" width="8.88671875" style="1"/>
    <col min="6914" max="6914" width="7.88671875" style="1" customWidth="1"/>
    <col min="6915" max="6915" width="36.109375" style="1" customWidth="1"/>
    <col min="6916" max="6916" width="15.33203125" style="1" customWidth="1"/>
    <col min="6917" max="6917" width="19.88671875" style="1" customWidth="1"/>
    <col min="6918" max="6918" width="15.44140625" style="1" customWidth="1"/>
    <col min="6919" max="6919" width="14.44140625" style="1" bestFit="1" customWidth="1"/>
    <col min="6920" max="6920" width="15.33203125" style="1" customWidth="1"/>
    <col min="6921" max="6921" width="13.88671875" style="1" customWidth="1"/>
    <col min="6922" max="6922" width="14.88671875" style="1" customWidth="1"/>
    <col min="6923" max="6923" width="22.109375" style="1" customWidth="1"/>
    <col min="6924" max="6924" width="18.44140625" style="1" customWidth="1"/>
    <col min="6925" max="7169" width="8.88671875" style="1"/>
    <col min="7170" max="7170" width="7.88671875" style="1" customWidth="1"/>
    <col min="7171" max="7171" width="36.109375" style="1" customWidth="1"/>
    <col min="7172" max="7172" width="15.33203125" style="1" customWidth="1"/>
    <col min="7173" max="7173" width="19.88671875" style="1" customWidth="1"/>
    <col min="7174" max="7174" width="15.44140625" style="1" customWidth="1"/>
    <col min="7175" max="7175" width="14.44140625" style="1" bestFit="1" customWidth="1"/>
    <col min="7176" max="7176" width="15.33203125" style="1" customWidth="1"/>
    <col min="7177" max="7177" width="13.88671875" style="1" customWidth="1"/>
    <col min="7178" max="7178" width="14.88671875" style="1" customWidth="1"/>
    <col min="7179" max="7179" width="22.109375" style="1" customWidth="1"/>
    <col min="7180" max="7180" width="18.44140625" style="1" customWidth="1"/>
    <col min="7181" max="7425" width="8.88671875" style="1"/>
    <col min="7426" max="7426" width="7.88671875" style="1" customWidth="1"/>
    <col min="7427" max="7427" width="36.109375" style="1" customWidth="1"/>
    <col min="7428" max="7428" width="15.33203125" style="1" customWidth="1"/>
    <col min="7429" max="7429" width="19.88671875" style="1" customWidth="1"/>
    <col min="7430" max="7430" width="15.44140625" style="1" customWidth="1"/>
    <col min="7431" max="7431" width="14.44140625" style="1" bestFit="1" customWidth="1"/>
    <col min="7432" max="7432" width="15.33203125" style="1" customWidth="1"/>
    <col min="7433" max="7433" width="13.88671875" style="1" customWidth="1"/>
    <col min="7434" max="7434" width="14.88671875" style="1" customWidth="1"/>
    <col min="7435" max="7435" width="22.109375" style="1" customWidth="1"/>
    <col min="7436" max="7436" width="18.44140625" style="1" customWidth="1"/>
    <col min="7437" max="7681" width="8.88671875" style="1"/>
    <col min="7682" max="7682" width="7.88671875" style="1" customWidth="1"/>
    <col min="7683" max="7683" width="36.109375" style="1" customWidth="1"/>
    <col min="7684" max="7684" width="15.33203125" style="1" customWidth="1"/>
    <col min="7685" max="7685" width="19.88671875" style="1" customWidth="1"/>
    <col min="7686" max="7686" width="15.44140625" style="1" customWidth="1"/>
    <col min="7687" max="7687" width="14.44140625" style="1" bestFit="1" customWidth="1"/>
    <col min="7688" max="7688" width="15.33203125" style="1" customWidth="1"/>
    <col min="7689" max="7689" width="13.88671875" style="1" customWidth="1"/>
    <col min="7690" max="7690" width="14.88671875" style="1" customWidth="1"/>
    <col min="7691" max="7691" width="22.109375" style="1" customWidth="1"/>
    <col min="7692" max="7692" width="18.44140625" style="1" customWidth="1"/>
    <col min="7693" max="7937" width="8.88671875" style="1"/>
    <col min="7938" max="7938" width="7.88671875" style="1" customWidth="1"/>
    <col min="7939" max="7939" width="36.109375" style="1" customWidth="1"/>
    <col min="7940" max="7940" width="15.33203125" style="1" customWidth="1"/>
    <col min="7941" max="7941" width="19.88671875" style="1" customWidth="1"/>
    <col min="7942" max="7942" width="15.44140625" style="1" customWidth="1"/>
    <col min="7943" max="7943" width="14.44140625" style="1" bestFit="1" customWidth="1"/>
    <col min="7944" max="7944" width="15.33203125" style="1" customWidth="1"/>
    <col min="7945" max="7945" width="13.88671875" style="1" customWidth="1"/>
    <col min="7946" max="7946" width="14.88671875" style="1" customWidth="1"/>
    <col min="7947" max="7947" width="22.109375" style="1" customWidth="1"/>
    <col min="7948" max="7948" width="18.44140625" style="1" customWidth="1"/>
    <col min="7949" max="8193" width="8.88671875" style="1"/>
    <col min="8194" max="8194" width="7.88671875" style="1" customWidth="1"/>
    <col min="8195" max="8195" width="36.109375" style="1" customWidth="1"/>
    <col min="8196" max="8196" width="15.33203125" style="1" customWidth="1"/>
    <col min="8197" max="8197" width="19.88671875" style="1" customWidth="1"/>
    <col min="8198" max="8198" width="15.44140625" style="1" customWidth="1"/>
    <col min="8199" max="8199" width="14.44140625" style="1" bestFit="1" customWidth="1"/>
    <col min="8200" max="8200" width="15.33203125" style="1" customWidth="1"/>
    <col min="8201" max="8201" width="13.88671875" style="1" customWidth="1"/>
    <col min="8202" max="8202" width="14.88671875" style="1" customWidth="1"/>
    <col min="8203" max="8203" width="22.109375" style="1" customWidth="1"/>
    <col min="8204" max="8204" width="18.44140625" style="1" customWidth="1"/>
    <col min="8205" max="8449" width="8.88671875" style="1"/>
    <col min="8450" max="8450" width="7.88671875" style="1" customWidth="1"/>
    <col min="8451" max="8451" width="36.109375" style="1" customWidth="1"/>
    <col min="8452" max="8452" width="15.33203125" style="1" customWidth="1"/>
    <col min="8453" max="8453" width="19.88671875" style="1" customWidth="1"/>
    <col min="8454" max="8454" width="15.44140625" style="1" customWidth="1"/>
    <col min="8455" max="8455" width="14.44140625" style="1" bestFit="1" customWidth="1"/>
    <col min="8456" max="8456" width="15.33203125" style="1" customWidth="1"/>
    <col min="8457" max="8457" width="13.88671875" style="1" customWidth="1"/>
    <col min="8458" max="8458" width="14.88671875" style="1" customWidth="1"/>
    <col min="8459" max="8459" width="22.109375" style="1" customWidth="1"/>
    <col min="8460" max="8460" width="18.44140625" style="1" customWidth="1"/>
    <col min="8461" max="8705" width="8.88671875" style="1"/>
    <col min="8706" max="8706" width="7.88671875" style="1" customWidth="1"/>
    <col min="8707" max="8707" width="36.109375" style="1" customWidth="1"/>
    <col min="8708" max="8708" width="15.33203125" style="1" customWidth="1"/>
    <col min="8709" max="8709" width="19.88671875" style="1" customWidth="1"/>
    <col min="8710" max="8710" width="15.44140625" style="1" customWidth="1"/>
    <col min="8711" max="8711" width="14.44140625" style="1" bestFit="1" customWidth="1"/>
    <col min="8712" max="8712" width="15.33203125" style="1" customWidth="1"/>
    <col min="8713" max="8713" width="13.88671875" style="1" customWidth="1"/>
    <col min="8714" max="8714" width="14.88671875" style="1" customWidth="1"/>
    <col min="8715" max="8715" width="22.109375" style="1" customWidth="1"/>
    <col min="8716" max="8716" width="18.44140625" style="1" customWidth="1"/>
    <col min="8717" max="8961" width="8.88671875" style="1"/>
    <col min="8962" max="8962" width="7.88671875" style="1" customWidth="1"/>
    <col min="8963" max="8963" width="36.109375" style="1" customWidth="1"/>
    <col min="8964" max="8964" width="15.33203125" style="1" customWidth="1"/>
    <col min="8965" max="8965" width="19.88671875" style="1" customWidth="1"/>
    <col min="8966" max="8966" width="15.44140625" style="1" customWidth="1"/>
    <col min="8967" max="8967" width="14.44140625" style="1" bestFit="1" customWidth="1"/>
    <col min="8968" max="8968" width="15.33203125" style="1" customWidth="1"/>
    <col min="8969" max="8969" width="13.88671875" style="1" customWidth="1"/>
    <col min="8970" max="8970" width="14.88671875" style="1" customWidth="1"/>
    <col min="8971" max="8971" width="22.109375" style="1" customWidth="1"/>
    <col min="8972" max="8972" width="18.44140625" style="1" customWidth="1"/>
    <col min="8973" max="9217" width="8.88671875" style="1"/>
    <col min="9218" max="9218" width="7.88671875" style="1" customWidth="1"/>
    <col min="9219" max="9219" width="36.109375" style="1" customWidth="1"/>
    <col min="9220" max="9220" width="15.33203125" style="1" customWidth="1"/>
    <col min="9221" max="9221" width="19.88671875" style="1" customWidth="1"/>
    <col min="9222" max="9222" width="15.44140625" style="1" customWidth="1"/>
    <col min="9223" max="9223" width="14.44140625" style="1" bestFit="1" customWidth="1"/>
    <col min="9224" max="9224" width="15.33203125" style="1" customWidth="1"/>
    <col min="9225" max="9225" width="13.88671875" style="1" customWidth="1"/>
    <col min="9226" max="9226" width="14.88671875" style="1" customWidth="1"/>
    <col min="9227" max="9227" width="22.109375" style="1" customWidth="1"/>
    <col min="9228" max="9228" width="18.44140625" style="1" customWidth="1"/>
    <col min="9229" max="9473" width="8.88671875" style="1"/>
    <col min="9474" max="9474" width="7.88671875" style="1" customWidth="1"/>
    <col min="9475" max="9475" width="36.109375" style="1" customWidth="1"/>
    <col min="9476" max="9476" width="15.33203125" style="1" customWidth="1"/>
    <col min="9477" max="9477" width="19.88671875" style="1" customWidth="1"/>
    <col min="9478" max="9478" width="15.44140625" style="1" customWidth="1"/>
    <col min="9479" max="9479" width="14.44140625" style="1" bestFit="1" customWidth="1"/>
    <col min="9480" max="9480" width="15.33203125" style="1" customWidth="1"/>
    <col min="9481" max="9481" width="13.88671875" style="1" customWidth="1"/>
    <col min="9482" max="9482" width="14.88671875" style="1" customWidth="1"/>
    <col min="9483" max="9483" width="22.109375" style="1" customWidth="1"/>
    <col min="9484" max="9484" width="18.44140625" style="1" customWidth="1"/>
    <col min="9485" max="9729" width="8.88671875" style="1"/>
    <col min="9730" max="9730" width="7.88671875" style="1" customWidth="1"/>
    <col min="9731" max="9731" width="36.109375" style="1" customWidth="1"/>
    <col min="9732" max="9732" width="15.33203125" style="1" customWidth="1"/>
    <col min="9733" max="9733" width="19.88671875" style="1" customWidth="1"/>
    <col min="9734" max="9734" width="15.44140625" style="1" customWidth="1"/>
    <col min="9735" max="9735" width="14.44140625" style="1" bestFit="1" customWidth="1"/>
    <col min="9736" max="9736" width="15.33203125" style="1" customWidth="1"/>
    <col min="9737" max="9737" width="13.88671875" style="1" customWidth="1"/>
    <col min="9738" max="9738" width="14.88671875" style="1" customWidth="1"/>
    <col min="9739" max="9739" width="22.109375" style="1" customWidth="1"/>
    <col min="9740" max="9740" width="18.44140625" style="1" customWidth="1"/>
    <col min="9741" max="9985" width="8.88671875" style="1"/>
    <col min="9986" max="9986" width="7.88671875" style="1" customWidth="1"/>
    <col min="9987" max="9987" width="36.109375" style="1" customWidth="1"/>
    <col min="9988" max="9988" width="15.33203125" style="1" customWidth="1"/>
    <col min="9989" max="9989" width="19.88671875" style="1" customWidth="1"/>
    <col min="9990" max="9990" width="15.44140625" style="1" customWidth="1"/>
    <col min="9991" max="9991" width="14.44140625" style="1" bestFit="1" customWidth="1"/>
    <col min="9992" max="9992" width="15.33203125" style="1" customWidth="1"/>
    <col min="9993" max="9993" width="13.88671875" style="1" customWidth="1"/>
    <col min="9994" max="9994" width="14.88671875" style="1" customWidth="1"/>
    <col min="9995" max="9995" width="22.109375" style="1" customWidth="1"/>
    <col min="9996" max="9996" width="18.44140625" style="1" customWidth="1"/>
    <col min="9997" max="10241" width="8.88671875" style="1"/>
    <col min="10242" max="10242" width="7.88671875" style="1" customWidth="1"/>
    <col min="10243" max="10243" width="36.109375" style="1" customWidth="1"/>
    <col min="10244" max="10244" width="15.33203125" style="1" customWidth="1"/>
    <col min="10245" max="10245" width="19.88671875" style="1" customWidth="1"/>
    <col min="10246" max="10246" width="15.44140625" style="1" customWidth="1"/>
    <col min="10247" max="10247" width="14.44140625" style="1" bestFit="1" customWidth="1"/>
    <col min="10248" max="10248" width="15.33203125" style="1" customWidth="1"/>
    <col min="10249" max="10249" width="13.88671875" style="1" customWidth="1"/>
    <col min="10250" max="10250" width="14.88671875" style="1" customWidth="1"/>
    <col min="10251" max="10251" width="22.109375" style="1" customWidth="1"/>
    <col min="10252" max="10252" width="18.44140625" style="1" customWidth="1"/>
    <col min="10253" max="10497" width="8.88671875" style="1"/>
    <col min="10498" max="10498" width="7.88671875" style="1" customWidth="1"/>
    <col min="10499" max="10499" width="36.109375" style="1" customWidth="1"/>
    <col min="10500" max="10500" width="15.33203125" style="1" customWidth="1"/>
    <col min="10501" max="10501" width="19.88671875" style="1" customWidth="1"/>
    <col min="10502" max="10502" width="15.44140625" style="1" customWidth="1"/>
    <col min="10503" max="10503" width="14.44140625" style="1" bestFit="1" customWidth="1"/>
    <col min="10504" max="10504" width="15.33203125" style="1" customWidth="1"/>
    <col min="10505" max="10505" width="13.88671875" style="1" customWidth="1"/>
    <col min="10506" max="10506" width="14.88671875" style="1" customWidth="1"/>
    <col min="10507" max="10507" width="22.109375" style="1" customWidth="1"/>
    <col min="10508" max="10508" width="18.44140625" style="1" customWidth="1"/>
    <col min="10509" max="10753" width="8.88671875" style="1"/>
    <col min="10754" max="10754" width="7.88671875" style="1" customWidth="1"/>
    <col min="10755" max="10755" width="36.109375" style="1" customWidth="1"/>
    <col min="10756" max="10756" width="15.33203125" style="1" customWidth="1"/>
    <col min="10757" max="10757" width="19.88671875" style="1" customWidth="1"/>
    <col min="10758" max="10758" width="15.44140625" style="1" customWidth="1"/>
    <col min="10759" max="10759" width="14.44140625" style="1" bestFit="1" customWidth="1"/>
    <col min="10760" max="10760" width="15.33203125" style="1" customWidth="1"/>
    <col min="10761" max="10761" width="13.88671875" style="1" customWidth="1"/>
    <col min="10762" max="10762" width="14.88671875" style="1" customWidth="1"/>
    <col min="10763" max="10763" width="22.109375" style="1" customWidth="1"/>
    <col min="10764" max="10764" width="18.44140625" style="1" customWidth="1"/>
    <col min="10765" max="11009" width="8.88671875" style="1"/>
    <col min="11010" max="11010" width="7.88671875" style="1" customWidth="1"/>
    <col min="11011" max="11011" width="36.109375" style="1" customWidth="1"/>
    <col min="11012" max="11012" width="15.33203125" style="1" customWidth="1"/>
    <col min="11013" max="11013" width="19.88671875" style="1" customWidth="1"/>
    <col min="11014" max="11014" width="15.44140625" style="1" customWidth="1"/>
    <col min="11015" max="11015" width="14.44140625" style="1" bestFit="1" customWidth="1"/>
    <col min="11016" max="11016" width="15.33203125" style="1" customWidth="1"/>
    <col min="11017" max="11017" width="13.88671875" style="1" customWidth="1"/>
    <col min="11018" max="11018" width="14.88671875" style="1" customWidth="1"/>
    <col min="11019" max="11019" width="22.109375" style="1" customWidth="1"/>
    <col min="11020" max="11020" width="18.44140625" style="1" customWidth="1"/>
    <col min="11021" max="11265" width="8.88671875" style="1"/>
    <col min="11266" max="11266" width="7.88671875" style="1" customWidth="1"/>
    <col min="11267" max="11267" width="36.109375" style="1" customWidth="1"/>
    <col min="11268" max="11268" width="15.33203125" style="1" customWidth="1"/>
    <col min="11269" max="11269" width="19.88671875" style="1" customWidth="1"/>
    <col min="11270" max="11270" width="15.44140625" style="1" customWidth="1"/>
    <col min="11271" max="11271" width="14.44140625" style="1" bestFit="1" customWidth="1"/>
    <col min="11272" max="11272" width="15.33203125" style="1" customWidth="1"/>
    <col min="11273" max="11273" width="13.88671875" style="1" customWidth="1"/>
    <col min="11274" max="11274" width="14.88671875" style="1" customWidth="1"/>
    <col min="11275" max="11275" width="22.109375" style="1" customWidth="1"/>
    <col min="11276" max="11276" width="18.44140625" style="1" customWidth="1"/>
    <col min="11277" max="11521" width="8.88671875" style="1"/>
    <col min="11522" max="11522" width="7.88671875" style="1" customWidth="1"/>
    <col min="11523" max="11523" width="36.109375" style="1" customWidth="1"/>
    <col min="11524" max="11524" width="15.33203125" style="1" customWidth="1"/>
    <col min="11525" max="11525" width="19.88671875" style="1" customWidth="1"/>
    <col min="11526" max="11526" width="15.44140625" style="1" customWidth="1"/>
    <col min="11527" max="11527" width="14.44140625" style="1" bestFit="1" customWidth="1"/>
    <col min="11528" max="11528" width="15.33203125" style="1" customWidth="1"/>
    <col min="11529" max="11529" width="13.88671875" style="1" customWidth="1"/>
    <col min="11530" max="11530" width="14.88671875" style="1" customWidth="1"/>
    <col min="11531" max="11531" width="22.109375" style="1" customWidth="1"/>
    <col min="11532" max="11532" width="18.44140625" style="1" customWidth="1"/>
    <col min="11533" max="11777" width="8.88671875" style="1"/>
    <col min="11778" max="11778" width="7.88671875" style="1" customWidth="1"/>
    <col min="11779" max="11779" width="36.109375" style="1" customWidth="1"/>
    <col min="11780" max="11780" width="15.33203125" style="1" customWidth="1"/>
    <col min="11781" max="11781" width="19.88671875" style="1" customWidth="1"/>
    <col min="11782" max="11782" width="15.44140625" style="1" customWidth="1"/>
    <col min="11783" max="11783" width="14.44140625" style="1" bestFit="1" customWidth="1"/>
    <col min="11784" max="11784" width="15.33203125" style="1" customWidth="1"/>
    <col min="11785" max="11785" width="13.88671875" style="1" customWidth="1"/>
    <col min="11786" max="11786" width="14.88671875" style="1" customWidth="1"/>
    <col min="11787" max="11787" width="22.109375" style="1" customWidth="1"/>
    <col min="11788" max="11788" width="18.44140625" style="1" customWidth="1"/>
    <col min="11789" max="12033" width="8.88671875" style="1"/>
    <col min="12034" max="12034" width="7.88671875" style="1" customWidth="1"/>
    <col min="12035" max="12035" width="36.109375" style="1" customWidth="1"/>
    <col min="12036" max="12036" width="15.33203125" style="1" customWidth="1"/>
    <col min="12037" max="12037" width="19.88671875" style="1" customWidth="1"/>
    <col min="12038" max="12038" width="15.44140625" style="1" customWidth="1"/>
    <col min="12039" max="12039" width="14.44140625" style="1" bestFit="1" customWidth="1"/>
    <col min="12040" max="12040" width="15.33203125" style="1" customWidth="1"/>
    <col min="12041" max="12041" width="13.88671875" style="1" customWidth="1"/>
    <col min="12042" max="12042" width="14.88671875" style="1" customWidth="1"/>
    <col min="12043" max="12043" width="22.109375" style="1" customWidth="1"/>
    <col min="12044" max="12044" width="18.44140625" style="1" customWidth="1"/>
    <col min="12045" max="12289" width="8.88671875" style="1"/>
    <col min="12290" max="12290" width="7.88671875" style="1" customWidth="1"/>
    <col min="12291" max="12291" width="36.109375" style="1" customWidth="1"/>
    <col min="12292" max="12292" width="15.33203125" style="1" customWidth="1"/>
    <col min="12293" max="12293" width="19.88671875" style="1" customWidth="1"/>
    <col min="12294" max="12294" width="15.44140625" style="1" customWidth="1"/>
    <col min="12295" max="12295" width="14.44140625" style="1" bestFit="1" customWidth="1"/>
    <col min="12296" max="12296" width="15.33203125" style="1" customWidth="1"/>
    <col min="12297" max="12297" width="13.88671875" style="1" customWidth="1"/>
    <col min="12298" max="12298" width="14.88671875" style="1" customWidth="1"/>
    <col min="12299" max="12299" width="22.109375" style="1" customWidth="1"/>
    <col min="12300" max="12300" width="18.44140625" style="1" customWidth="1"/>
    <col min="12301" max="12545" width="8.88671875" style="1"/>
    <col min="12546" max="12546" width="7.88671875" style="1" customWidth="1"/>
    <col min="12547" max="12547" width="36.109375" style="1" customWidth="1"/>
    <col min="12548" max="12548" width="15.33203125" style="1" customWidth="1"/>
    <col min="12549" max="12549" width="19.88671875" style="1" customWidth="1"/>
    <col min="12550" max="12550" width="15.44140625" style="1" customWidth="1"/>
    <col min="12551" max="12551" width="14.44140625" style="1" bestFit="1" customWidth="1"/>
    <col min="12552" max="12552" width="15.33203125" style="1" customWidth="1"/>
    <col min="12553" max="12553" width="13.88671875" style="1" customWidth="1"/>
    <col min="12554" max="12554" width="14.88671875" style="1" customWidth="1"/>
    <col min="12555" max="12555" width="22.109375" style="1" customWidth="1"/>
    <col min="12556" max="12556" width="18.44140625" style="1" customWidth="1"/>
    <col min="12557" max="12801" width="8.88671875" style="1"/>
    <col min="12802" max="12802" width="7.88671875" style="1" customWidth="1"/>
    <col min="12803" max="12803" width="36.109375" style="1" customWidth="1"/>
    <col min="12804" max="12804" width="15.33203125" style="1" customWidth="1"/>
    <col min="12805" max="12805" width="19.88671875" style="1" customWidth="1"/>
    <col min="12806" max="12806" width="15.44140625" style="1" customWidth="1"/>
    <col min="12807" max="12807" width="14.44140625" style="1" bestFit="1" customWidth="1"/>
    <col min="12808" max="12808" width="15.33203125" style="1" customWidth="1"/>
    <col min="12809" max="12809" width="13.88671875" style="1" customWidth="1"/>
    <col min="12810" max="12810" width="14.88671875" style="1" customWidth="1"/>
    <col min="12811" max="12811" width="22.109375" style="1" customWidth="1"/>
    <col min="12812" max="12812" width="18.44140625" style="1" customWidth="1"/>
    <col min="12813" max="13057" width="8.88671875" style="1"/>
    <col min="13058" max="13058" width="7.88671875" style="1" customWidth="1"/>
    <col min="13059" max="13059" width="36.109375" style="1" customWidth="1"/>
    <col min="13060" max="13060" width="15.33203125" style="1" customWidth="1"/>
    <col min="13061" max="13061" width="19.88671875" style="1" customWidth="1"/>
    <col min="13062" max="13062" width="15.44140625" style="1" customWidth="1"/>
    <col min="13063" max="13063" width="14.44140625" style="1" bestFit="1" customWidth="1"/>
    <col min="13064" max="13064" width="15.33203125" style="1" customWidth="1"/>
    <col min="13065" max="13065" width="13.88671875" style="1" customWidth="1"/>
    <col min="13066" max="13066" width="14.88671875" style="1" customWidth="1"/>
    <col min="13067" max="13067" width="22.109375" style="1" customWidth="1"/>
    <col min="13068" max="13068" width="18.44140625" style="1" customWidth="1"/>
    <col min="13069" max="13313" width="8.88671875" style="1"/>
    <col min="13314" max="13314" width="7.88671875" style="1" customWidth="1"/>
    <col min="13315" max="13315" width="36.109375" style="1" customWidth="1"/>
    <col min="13316" max="13316" width="15.33203125" style="1" customWidth="1"/>
    <col min="13317" max="13317" width="19.88671875" style="1" customWidth="1"/>
    <col min="13318" max="13318" width="15.44140625" style="1" customWidth="1"/>
    <col min="13319" max="13319" width="14.44140625" style="1" bestFit="1" customWidth="1"/>
    <col min="13320" max="13320" width="15.33203125" style="1" customWidth="1"/>
    <col min="13321" max="13321" width="13.88671875" style="1" customWidth="1"/>
    <col min="13322" max="13322" width="14.88671875" style="1" customWidth="1"/>
    <col min="13323" max="13323" width="22.109375" style="1" customWidth="1"/>
    <col min="13324" max="13324" width="18.44140625" style="1" customWidth="1"/>
    <col min="13325" max="13569" width="8.88671875" style="1"/>
    <col min="13570" max="13570" width="7.88671875" style="1" customWidth="1"/>
    <col min="13571" max="13571" width="36.109375" style="1" customWidth="1"/>
    <col min="13572" max="13572" width="15.33203125" style="1" customWidth="1"/>
    <col min="13573" max="13573" width="19.88671875" style="1" customWidth="1"/>
    <col min="13574" max="13574" width="15.44140625" style="1" customWidth="1"/>
    <col min="13575" max="13575" width="14.44140625" style="1" bestFit="1" customWidth="1"/>
    <col min="13576" max="13576" width="15.33203125" style="1" customWidth="1"/>
    <col min="13577" max="13577" width="13.88671875" style="1" customWidth="1"/>
    <col min="13578" max="13578" width="14.88671875" style="1" customWidth="1"/>
    <col min="13579" max="13579" width="22.109375" style="1" customWidth="1"/>
    <col min="13580" max="13580" width="18.44140625" style="1" customWidth="1"/>
    <col min="13581" max="13825" width="8.88671875" style="1"/>
    <col min="13826" max="13826" width="7.88671875" style="1" customWidth="1"/>
    <col min="13827" max="13827" width="36.109375" style="1" customWidth="1"/>
    <col min="13828" max="13828" width="15.33203125" style="1" customWidth="1"/>
    <col min="13829" max="13829" width="19.88671875" style="1" customWidth="1"/>
    <col min="13830" max="13830" width="15.44140625" style="1" customWidth="1"/>
    <col min="13831" max="13831" width="14.44140625" style="1" bestFit="1" customWidth="1"/>
    <col min="13832" max="13832" width="15.33203125" style="1" customWidth="1"/>
    <col min="13833" max="13833" width="13.88671875" style="1" customWidth="1"/>
    <col min="13834" max="13834" width="14.88671875" style="1" customWidth="1"/>
    <col min="13835" max="13835" width="22.109375" style="1" customWidth="1"/>
    <col min="13836" max="13836" width="18.44140625" style="1" customWidth="1"/>
    <col min="13837" max="14081" width="8.88671875" style="1"/>
    <col min="14082" max="14082" width="7.88671875" style="1" customWidth="1"/>
    <col min="14083" max="14083" width="36.109375" style="1" customWidth="1"/>
    <col min="14084" max="14084" width="15.33203125" style="1" customWidth="1"/>
    <col min="14085" max="14085" width="19.88671875" style="1" customWidth="1"/>
    <col min="14086" max="14086" width="15.44140625" style="1" customWidth="1"/>
    <col min="14087" max="14087" width="14.44140625" style="1" bestFit="1" customWidth="1"/>
    <col min="14088" max="14088" width="15.33203125" style="1" customWidth="1"/>
    <col min="14089" max="14089" width="13.88671875" style="1" customWidth="1"/>
    <col min="14090" max="14090" width="14.88671875" style="1" customWidth="1"/>
    <col min="14091" max="14091" width="22.109375" style="1" customWidth="1"/>
    <col min="14092" max="14092" width="18.44140625" style="1" customWidth="1"/>
    <col min="14093" max="14337" width="8.88671875" style="1"/>
    <col min="14338" max="14338" width="7.88671875" style="1" customWidth="1"/>
    <col min="14339" max="14339" width="36.109375" style="1" customWidth="1"/>
    <col min="14340" max="14340" width="15.33203125" style="1" customWidth="1"/>
    <col min="14341" max="14341" width="19.88671875" style="1" customWidth="1"/>
    <col min="14342" max="14342" width="15.44140625" style="1" customWidth="1"/>
    <col min="14343" max="14343" width="14.44140625" style="1" bestFit="1" customWidth="1"/>
    <col min="14344" max="14344" width="15.33203125" style="1" customWidth="1"/>
    <col min="14345" max="14345" width="13.88671875" style="1" customWidth="1"/>
    <col min="14346" max="14346" width="14.88671875" style="1" customWidth="1"/>
    <col min="14347" max="14347" width="22.109375" style="1" customWidth="1"/>
    <col min="14348" max="14348" width="18.44140625" style="1" customWidth="1"/>
    <col min="14349" max="14593" width="8.88671875" style="1"/>
    <col min="14594" max="14594" width="7.88671875" style="1" customWidth="1"/>
    <col min="14595" max="14595" width="36.109375" style="1" customWidth="1"/>
    <col min="14596" max="14596" width="15.33203125" style="1" customWidth="1"/>
    <col min="14597" max="14597" width="19.88671875" style="1" customWidth="1"/>
    <col min="14598" max="14598" width="15.44140625" style="1" customWidth="1"/>
    <col min="14599" max="14599" width="14.44140625" style="1" bestFit="1" customWidth="1"/>
    <col min="14600" max="14600" width="15.33203125" style="1" customWidth="1"/>
    <col min="14601" max="14601" width="13.88671875" style="1" customWidth="1"/>
    <col min="14602" max="14602" width="14.88671875" style="1" customWidth="1"/>
    <col min="14603" max="14603" width="22.109375" style="1" customWidth="1"/>
    <col min="14604" max="14604" width="18.44140625" style="1" customWidth="1"/>
    <col min="14605" max="14849" width="8.88671875" style="1"/>
    <col min="14850" max="14850" width="7.88671875" style="1" customWidth="1"/>
    <col min="14851" max="14851" width="36.109375" style="1" customWidth="1"/>
    <col min="14852" max="14852" width="15.33203125" style="1" customWidth="1"/>
    <col min="14853" max="14853" width="19.88671875" style="1" customWidth="1"/>
    <col min="14854" max="14854" width="15.44140625" style="1" customWidth="1"/>
    <col min="14855" max="14855" width="14.44140625" style="1" bestFit="1" customWidth="1"/>
    <col min="14856" max="14856" width="15.33203125" style="1" customWidth="1"/>
    <col min="14857" max="14857" width="13.88671875" style="1" customWidth="1"/>
    <col min="14858" max="14858" width="14.88671875" style="1" customWidth="1"/>
    <col min="14859" max="14859" width="22.109375" style="1" customWidth="1"/>
    <col min="14860" max="14860" width="18.44140625" style="1" customWidth="1"/>
    <col min="14861" max="15105" width="8.88671875" style="1"/>
    <col min="15106" max="15106" width="7.88671875" style="1" customWidth="1"/>
    <col min="15107" max="15107" width="36.109375" style="1" customWidth="1"/>
    <col min="15108" max="15108" width="15.33203125" style="1" customWidth="1"/>
    <col min="15109" max="15109" width="19.88671875" style="1" customWidth="1"/>
    <col min="15110" max="15110" width="15.44140625" style="1" customWidth="1"/>
    <col min="15111" max="15111" width="14.44140625" style="1" bestFit="1" customWidth="1"/>
    <col min="15112" max="15112" width="15.33203125" style="1" customWidth="1"/>
    <col min="15113" max="15113" width="13.88671875" style="1" customWidth="1"/>
    <col min="15114" max="15114" width="14.88671875" style="1" customWidth="1"/>
    <col min="15115" max="15115" width="22.109375" style="1" customWidth="1"/>
    <col min="15116" max="15116" width="18.44140625" style="1" customWidth="1"/>
    <col min="15117" max="15361" width="8.88671875" style="1"/>
    <col min="15362" max="15362" width="7.88671875" style="1" customWidth="1"/>
    <col min="15363" max="15363" width="36.109375" style="1" customWidth="1"/>
    <col min="15364" max="15364" width="15.33203125" style="1" customWidth="1"/>
    <col min="15365" max="15365" width="19.88671875" style="1" customWidth="1"/>
    <col min="15366" max="15366" width="15.44140625" style="1" customWidth="1"/>
    <col min="15367" max="15367" width="14.44140625" style="1" bestFit="1" customWidth="1"/>
    <col min="15368" max="15368" width="15.33203125" style="1" customWidth="1"/>
    <col min="15369" max="15369" width="13.88671875" style="1" customWidth="1"/>
    <col min="15370" max="15370" width="14.88671875" style="1" customWidth="1"/>
    <col min="15371" max="15371" width="22.109375" style="1" customWidth="1"/>
    <col min="15372" max="15372" width="18.44140625" style="1" customWidth="1"/>
    <col min="15373" max="15617" width="8.88671875" style="1"/>
    <col min="15618" max="15618" width="7.88671875" style="1" customWidth="1"/>
    <col min="15619" max="15619" width="36.109375" style="1" customWidth="1"/>
    <col min="15620" max="15620" width="15.33203125" style="1" customWidth="1"/>
    <col min="15621" max="15621" width="19.88671875" style="1" customWidth="1"/>
    <col min="15622" max="15622" width="15.44140625" style="1" customWidth="1"/>
    <col min="15623" max="15623" width="14.44140625" style="1" bestFit="1" customWidth="1"/>
    <col min="15624" max="15624" width="15.33203125" style="1" customWidth="1"/>
    <col min="15625" max="15625" width="13.88671875" style="1" customWidth="1"/>
    <col min="15626" max="15626" width="14.88671875" style="1" customWidth="1"/>
    <col min="15627" max="15627" width="22.109375" style="1" customWidth="1"/>
    <col min="15628" max="15628" width="18.44140625" style="1" customWidth="1"/>
    <col min="15629" max="15873" width="8.88671875" style="1"/>
    <col min="15874" max="15874" width="7.88671875" style="1" customWidth="1"/>
    <col min="15875" max="15875" width="36.109375" style="1" customWidth="1"/>
    <col min="15876" max="15876" width="15.33203125" style="1" customWidth="1"/>
    <col min="15877" max="15877" width="19.88671875" style="1" customWidth="1"/>
    <col min="15878" max="15878" width="15.44140625" style="1" customWidth="1"/>
    <col min="15879" max="15879" width="14.44140625" style="1" bestFit="1" customWidth="1"/>
    <col min="15880" max="15880" width="15.33203125" style="1" customWidth="1"/>
    <col min="15881" max="15881" width="13.88671875" style="1" customWidth="1"/>
    <col min="15882" max="15882" width="14.88671875" style="1" customWidth="1"/>
    <col min="15883" max="15883" width="22.109375" style="1" customWidth="1"/>
    <col min="15884" max="15884" width="18.44140625" style="1" customWidth="1"/>
    <col min="15885" max="16129" width="8.88671875" style="1"/>
    <col min="16130" max="16130" width="7.88671875" style="1" customWidth="1"/>
    <col min="16131" max="16131" width="36.109375" style="1" customWidth="1"/>
    <col min="16132" max="16132" width="15.33203125" style="1" customWidth="1"/>
    <col min="16133" max="16133" width="19.88671875" style="1" customWidth="1"/>
    <col min="16134" max="16134" width="15.44140625" style="1" customWidth="1"/>
    <col min="16135" max="16135" width="14.44140625" style="1" bestFit="1" customWidth="1"/>
    <col min="16136" max="16136" width="15.33203125" style="1" customWidth="1"/>
    <col min="16137" max="16137" width="13.88671875" style="1" customWidth="1"/>
    <col min="16138" max="16138" width="14.88671875" style="1" customWidth="1"/>
    <col min="16139" max="16139" width="22.109375" style="1" customWidth="1"/>
    <col min="16140" max="16140" width="18.44140625" style="1" customWidth="1"/>
    <col min="16141" max="16384" width="8.88671875" style="1"/>
  </cols>
  <sheetData>
    <row r="1" spans="2:12" ht="21" thickBot="1" x14ac:dyDescent="0.3">
      <c r="B1" s="93" t="s">
        <v>49</v>
      </c>
      <c r="C1" s="93"/>
      <c r="D1" s="93"/>
      <c r="E1" s="93"/>
      <c r="F1" s="93"/>
      <c r="G1" s="93"/>
      <c r="H1" s="93"/>
      <c r="I1" s="93"/>
      <c r="J1" s="93"/>
    </row>
    <row r="2" spans="2:12" ht="18" thickBot="1" x14ac:dyDescent="0.3">
      <c r="B2" s="92" t="s">
        <v>48</v>
      </c>
      <c r="C2" s="91"/>
      <c r="D2" s="91"/>
      <c r="E2" s="91"/>
      <c r="F2" s="91"/>
      <c r="G2" s="91"/>
      <c r="H2" s="91"/>
      <c r="I2" s="90"/>
      <c r="J2" s="89"/>
    </row>
    <row r="3" spans="2:12" ht="18" customHeight="1" thickBot="1" x14ac:dyDescent="0.3">
      <c r="B3" s="88" t="s">
        <v>47</v>
      </c>
      <c r="C3" s="87"/>
      <c r="D3" s="87"/>
      <c r="E3" s="87"/>
      <c r="F3" s="87"/>
      <c r="G3" s="87"/>
      <c r="H3" s="87"/>
      <c r="I3" s="87"/>
      <c r="J3" s="86"/>
    </row>
    <row r="4" spans="2:12" ht="43.5" customHeight="1" x14ac:dyDescent="0.25">
      <c r="B4" s="85" t="s">
        <v>46</v>
      </c>
      <c r="C4" s="84" t="s">
        <v>45</v>
      </c>
      <c r="D4" s="83" t="s">
        <v>44</v>
      </c>
      <c r="E4" s="82" t="s">
        <v>43</v>
      </c>
      <c r="F4" s="81" t="s">
        <v>40</v>
      </c>
      <c r="G4" s="82" t="s">
        <v>42</v>
      </c>
      <c r="H4" s="81" t="s">
        <v>40</v>
      </c>
      <c r="I4" s="80" t="s">
        <v>41</v>
      </c>
      <c r="J4" s="80" t="s">
        <v>40</v>
      </c>
    </row>
    <row r="5" spans="2:12" ht="18" customHeight="1" thickBot="1" x14ac:dyDescent="0.3">
      <c r="B5" s="79"/>
      <c r="C5" s="78"/>
      <c r="D5" s="77"/>
      <c r="E5" s="76"/>
      <c r="F5" s="75"/>
      <c r="G5" s="76"/>
      <c r="H5" s="75"/>
      <c r="I5" s="74"/>
      <c r="J5" s="74"/>
    </row>
    <row r="6" spans="2:12" ht="24.6" customHeight="1" thickBot="1" x14ac:dyDescent="0.3">
      <c r="B6" s="17"/>
      <c r="C6" s="73" t="s">
        <v>39</v>
      </c>
      <c r="D6" s="72"/>
      <c r="E6" s="71"/>
      <c r="F6" s="71"/>
      <c r="G6" s="72"/>
      <c r="H6" s="71"/>
      <c r="I6" s="71"/>
      <c r="J6" s="70"/>
    </row>
    <row r="7" spans="2:12" ht="24.6" customHeight="1" x14ac:dyDescent="0.3">
      <c r="B7" s="33">
        <v>1</v>
      </c>
      <c r="C7" s="63" t="s">
        <v>38</v>
      </c>
      <c r="D7" s="69">
        <v>4518172.8565081004</v>
      </c>
      <c r="E7" s="62">
        <v>749619.52683789993</v>
      </c>
      <c r="F7" s="67">
        <f>SUM(E7/D7)</f>
        <v>0.16591209558486178</v>
      </c>
      <c r="G7" s="68">
        <v>471403.75921384001</v>
      </c>
      <c r="H7" s="67">
        <f>SUM(G7/D7)</f>
        <v>0.10433504298863136</v>
      </c>
      <c r="I7" s="62">
        <v>355120.21202969999</v>
      </c>
      <c r="J7" s="66">
        <f>SUM(I7/D7)</f>
        <v>7.859819075274535E-2</v>
      </c>
    </row>
    <row r="8" spans="2:12" ht="24.6" customHeight="1" x14ac:dyDescent="0.3">
      <c r="B8" s="64">
        <v>2</v>
      </c>
      <c r="C8" s="65" t="s">
        <v>37</v>
      </c>
      <c r="D8" s="53">
        <v>1328076.0430000001</v>
      </c>
      <c r="E8" s="62">
        <v>616286.0026053976</v>
      </c>
      <c r="F8" s="51">
        <f>SUM(E8/D8)</f>
        <v>0.46404421332174994</v>
      </c>
      <c r="G8" s="52">
        <v>170082.34215999997</v>
      </c>
      <c r="H8" s="51">
        <f>SUM(G8/D8)</f>
        <v>0.12806671956509344</v>
      </c>
      <c r="I8" s="62">
        <v>434347.03162000002</v>
      </c>
      <c r="J8" s="49">
        <f>SUM(I8/D8)</f>
        <v>0.32704982061030974</v>
      </c>
    </row>
    <row r="9" spans="2:12" ht="24.6" customHeight="1" x14ac:dyDescent="0.3">
      <c r="B9" s="33">
        <v>3</v>
      </c>
      <c r="C9" s="65" t="s">
        <v>36</v>
      </c>
      <c r="D9" s="53">
        <v>613138</v>
      </c>
      <c r="E9" s="50">
        <v>334177.21636107808</v>
      </c>
      <c r="F9" s="51">
        <f>SUM(E9/D9)</f>
        <v>0.54502773659613024</v>
      </c>
      <c r="G9" s="52">
        <v>43267</v>
      </c>
      <c r="H9" s="51">
        <f>SUM(G9/D9)</f>
        <v>7.0566495633935591E-2</v>
      </c>
      <c r="I9" s="62">
        <v>430.52647519999999</v>
      </c>
      <c r="J9" s="49">
        <f>SUM(I9/D9)</f>
        <v>7.0216896555098528E-4</v>
      </c>
    </row>
    <row r="10" spans="2:12" s="3" customFormat="1" ht="24.6" customHeight="1" x14ac:dyDescent="0.3">
      <c r="B10" s="64">
        <v>4</v>
      </c>
      <c r="C10" s="65" t="s">
        <v>35</v>
      </c>
      <c r="D10" s="53">
        <v>633487.82950450014</v>
      </c>
      <c r="E10" s="50">
        <v>69035.795321366866</v>
      </c>
      <c r="F10" s="51">
        <f>SUM(E10/D10)</f>
        <v>0.10897730328199849</v>
      </c>
      <c r="G10" s="52">
        <v>62063.10880970001</v>
      </c>
      <c r="H10" s="51">
        <f>SUM(G10/D10)</f>
        <v>9.7970483281808851E-2</v>
      </c>
      <c r="I10" s="62">
        <v>50148.266166300018</v>
      </c>
      <c r="J10" s="49">
        <f>SUM(I10/D10)</f>
        <v>7.916216197164333E-2</v>
      </c>
    </row>
    <row r="11" spans="2:12" ht="24.6" customHeight="1" x14ac:dyDescent="0.3">
      <c r="B11" s="33">
        <v>5</v>
      </c>
      <c r="C11" s="65" t="s">
        <v>34</v>
      </c>
      <c r="D11" s="53">
        <v>665904</v>
      </c>
      <c r="E11" s="50">
        <v>362039.43024411198</v>
      </c>
      <c r="F11" s="51">
        <f>SUM(E11/D11)</f>
        <v>0.54368111656351659</v>
      </c>
      <c r="G11" s="52">
        <v>78103.036634499993</v>
      </c>
      <c r="H11" s="51">
        <f>SUM(G11/D11)</f>
        <v>0.1172887332626024</v>
      </c>
      <c r="I11" s="62">
        <v>149891.46418480002</v>
      </c>
      <c r="J11" s="49">
        <f>SUM(I11/D11)</f>
        <v>0.22509470461928449</v>
      </c>
    </row>
    <row r="12" spans="2:12" ht="24.6" customHeight="1" x14ac:dyDescent="0.3">
      <c r="B12" s="64">
        <v>6</v>
      </c>
      <c r="C12" s="65" t="s">
        <v>33</v>
      </c>
      <c r="D12" s="53">
        <v>79746.583335500007</v>
      </c>
      <c r="E12" s="50">
        <v>11819.569519799998</v>
      </c>
      <c r="F12" s="51">
        <f>SUM(E12/D12)</f>
        <v>0.14821411809047869</v>
      </c>
      <c r="G12" s="52">
        <v>7444.2336160000004</v>
      </c>
      <c r="H12" s="51">
        <f>SUM(G12/D12)</f>
        <v>9.3348621403396517E-2</v>
      </c>
      <c r="I12" s="62">
        <v>1995.2360000000003</v>
      </c>
      <c r="J12" s="49">
        <f>SUM(I12/D12)</f>
        <v>2.501970512775311E-2</v>
      </c>
    </row>
    <row r="13" spans="2:12" ht="24.6" customHeight="1" x14ac:dyDescent="0.3">
      <c r="B13" s="33">
        <v>7</v>
      </c>
      <c r="C13" s="65" t="s">
        <v>32</v>
      </c>
      <c r="D13" s="53">
        <v>985253.46212889999</v>
      </c>
      <c r="E13" s="50">
        <v>281892.49613604182</v>
      </c>
      <c r="F13" s="51">
        <f>SUM(E13/D13)</f>
        <v>0.28611165245432252</v>
      </c>
      <c r="G13" s="52">
        <v>202102.14449440007</v>
      </c>
      <c r="H13" s="51">
        <f>SUM(G13/D13)</f>
        <v>0.20512705842992429</v>
      </c>
      <c r="I13" s="62">
        <v>244228.05439663003</v>
      </c>
      <c r="J13" s="49">
        <f>SUM(I13/D13)</f>
        <v>0.2478834774849823</v>
      </c>
    </row>
    <row r="14" spans="2:12" ht="24.6" customHeight="1" x14ac:dyDescent="0.3">
      <c r="B14" s="64">
        <v>8</v>
      </c>
      <c r="C14" s="65" t="s">
        <v>31</v>
      </c>
      <c r="D14" s="53">
        <v>412876.7637603</v>
      </c>
      <c r="E14" s="50">
        <v>141284.63261590002</v>
      </c>
      <c r="F14" s="51">
        <f>SUM(E14/D14)</f>
        <v>0.3421956501720797</v>
      </c>
      <c r="G14" s="52">
        <v>46463.998497799999</v>
      </c>
      <c r="H14" s="51">
        <f>SUM(G14/D14)</f>
        <v>0.11253720862037944</v>
      </c>
      <c r="I14" s="62">
        <v>37939.950857599993</v>
      </c>
      <c r="J14" s="49">
        <f>SUM(I14/D14)</f>
        <v>9.1891707617691068E-2</v>
      </c>
    </row>
    <row r="15" spans="2:12" ht="24.6" customHeight="1" x14ac:dyDescent="0.3">
      <c r="B15" s="33">
        <v>9</v>
      </c>
      <c r="C15" s="65" t="s">
        <v>30</v>
      </c>
      <c r="D15" s="53">
        <v>694012.48186260008</v>
      </c>
      <c r="E15" s="50">
        <v>101323.74</v>
      </c>
      <c r="F15" s="51">
        <f>SUM(E15/D15)</f>
        <v>0.14599699954684675</v>
      </c>
      <c r="G15" s="52">
        <v>21522.84</v>
      </c>
      <c r="H15" s="51">
        <f>SUM(G15/D15)</f>
        <v>3.1012179985922893E-2</v>
      </c>
      <c r="I15" s="62">
        <v>2697.31</v>
      </c>
      <c r="J15" s="49">
        <f>SUM(I15/D15)</f>
        <v>3.8865439318337947E-3</v>
      </c>
      <c r="L15" s="1" t="s">
        <v>29</v>
      </c>
    </row>
    <row r="16" spans="2:12" ht="24.6" customHeight="1" x14ac:dyDescent="0.3">
      <c r="B16" s="64">
        <v>10</v>
      </c>
      <c r="C16" s="65" t="s">
        <v>28</v>
      </c>
      <c r="D16" s="53">
        <v>648601.09078800003</v>
      </c>
      <c r="E16" s="50">
        <v>97189.887999999992</v>
      </c>
      <c r="F16" s="51">
        <f>SUM(E16/D16)</f>
        <v>0.14984539708670827</v>
      </c>
      <c r="G16" s="52">
        <v>47361.929999999993</v>
      </c>
      <c r="H16" s="51">
        <f>SUM(G16/D16)</f>
        <v>7.3021662579165453E-2</v>
      </c>
      <c r="I16" s="62">
        <v>64205.80000000001</v>
      </c>
      <c r="J16" s="49">
        <f>SUM(I16/D16)</f>
        <v>9.8991199539912797E-2</v>
      </c>
    </row>
    <row r="17" spans="2:10" ht="24.6" customHeight="1" x14ac:dyDescent="0.3">
      <c r="B17" s="33">
        <v>11</v>
      </c>
      <c r="C17" s="65" t="s">
        <v>27</v>
      </c>
      <c r="D17" s="53">
        <v>6427407</v>
      </c>
      <c r="E17" s="50">
        <v>873492.81737469963</v>
      </c>
      <c r="F17" s="51">
        <f>SUM(E17/D17)</f>
        <v>0.13590127673176752</v>
      </c>
      <c r="G17" s="52">
        <v>588994.87515180022</v>
      </c>
      <c r="H17" s="51">
        <f>SUM(G17/D17)</f>
        <v>9.1638023724310638E-2</v>
      </c>
      <c r="I17" s="62">
        <v>439347.00000000006</v>
      </c>
      <c r="J17" s="49">
        <f>SUM(I17/D17)</f>
        <v>6.8355248080602338E-2</v>
      </c>
    </row>
    <row r="18" spans="2:10" ht="24.6" customHeight="1" thickBot="1" x14ac:dyDescent="0.35">
      <c r="B18" s="64">
        <v>12</v>
      </c>
      <c r="C18" s="63" t="s">
        <v>26</v>
      </c>
      <c r="D18" s="53">
        <v>920021.00966720004</v>
      </c>
      <c r="E18" s="50">
        <v>700383.493487</v>
      </c>
      <c r="F18" s="51">
        <f>SUM(E18/D18)</f>
        <v>0.76126902117197337</v>
      </c>
      <c r="G18" s="52">
        <v>99110.09901999998</v>
      </c>
      <c r="H18" s="51">
        <f>SUM(G18/D18)</f>
        <v>0.1077259084070821</v>
      </c>
      <c r="I18" s="62">
        <v>179051.03037770872</v>
      </c>
      <c r="J18" s="49">
        <f>SUM(I18/D18)</f>
        <v>0.1946162408209319</v>
      </c>
    </row>
    <row r="19" spans="2:10" ht="24.6" customHeight="1" thickBot="1" x14ac:dyDescent="0.35">
      <c r="B19" s="21"/>
      <c r="C19" s="20" t="s">
        <v>4</v>
      </c>
      <c r="D19" s="42">
        <v>17926697.120555099</v>
      </c>
      <c r="E19" s="48">
        <v>4338545</v>
      </c>
      <c r="F19" s="13">
        <f>SUM(E19/D19)</f>
        <v>0.24201585885139656</v>
      </c>
      <c r="G19" s="42">
        <v>1837919.3675980405</v>
      </c>
      <c r="H19" s="13">
        <f>SUM(G19/D19)</f>
        <v>0.10252414905201061</v>
      </c>
      <c r="I19" s="48">
        <v>1959401.8821079391</v>
      </c>
      <c r="J19" s="11">
        <f>SUM(I19/D19)</f>
        <v>0.10930077464527757</v>
      </c>
    </row>
    <row r="20" spans="2:10" ht="24.6" customHeight="1" thickBot="1" x14ac:dyDescent="0.35">
      <c r="B20" s="17"/>
      <c r="C20" s="20" t="s">
        <v>25</v>
      </c>
      <c r="D20" s="61"/>
      <c r="E20" s="12"/>
      <c r="F20" s="13"/>
      <c r="G20" s="45"/>
      <c r="H20" s="13"/>
      <c r="I20" s="44"/>
      <c r="J20" s="11"/>
    </row>
    <row r="21" spans="2:10" ht="24.6" customHeight="1" x14ac:dyDescent="0.3">
      <c r="B21" s="60">
        <v>13</v>
      </c>
      <c r="C21" s="59" t="s">
        <v>24</v>
      </c>
      <c r="D21" s="58">
        <v>203813.85700871504</v>
      </c>
      <c r="E21" s="23">
        <v>32514.647347699993</v>
      </c>
      <c r="F21" s="24">
        <f>SUM(E21/D21)</f>
        <v>0.15953109285552489</v>
      </c>
      <c r="G21" s="30">
        <v>31069.94387209999</v>
      </c>
      <c r="H21" s="24">
        <f>SUM(G21/D21)</f>
        <v>0.15244274519946621</v>
      </c>
      <c r="I21" s="57">
        <v>30797.754466299997</v>
      </c>
      <c r="J21" s="22">
        <f>SUM(I21/D21)</f>
        <v>0.15110726482637091</v>
      </c>
    </row>
    <row r="22" spans="2:10" ht="24.6" customHeight="1" x14ac:dyDescent="0.3">
      <c r="B22" s="55">
        <v>14</v>
      </c>
      <c r="C22" s="54" t="s">
        <v>23</v>
      </c>
      <c r="D22" s="53">
        <v>94369</v>
      </c>
      <c r="E22" s="50">
        <v>0</v>
      </c>
      <c r="F22" s="51">
        <f>SUM(E22/D22)</f>
        <v>0</v>
      </c>
      <c r="G22" s="52">
        <v>11510.411692</v>
      </c>
      <c r="H22" s="51">
        <f>SUM(G22/D22)</f>
        <v>0.12197238173552755</v>
      </c>
      <c r="I22" s="50">
        <v>0</v>
      </c>
      <c r="J22" s="49">
        <f>SUM(I22/D22)</f>
        <v>0</v>
      </c>
    </row>
    <row r="23" spans="2:10" ht="24.6" customHeight="1" x14ac:dyDescent="0.3">
      <c r="B23" s="55">
        <v>15</v>
      </c>
      <c r="C23" s="54" t="s">
        <v>22</v>
      </c>
      <c r="D23" s="53">
        <v>5549025.1000813209</v>
      </c>
      <c r="E23" s="50">
        <v>149863.26415759997</v>
      </c>
      <c r="F23" s="51">
        <f>SUM(E23/D23)</f>
        <v>2.70071339477999E-2</v>
      </c>
      <c r="G23" s="52">
        <v>178310.65285900002</v>
      </c>
      <c r="H23" s="51">
        <f>SUM(G23/D23)</f>
        <v>3.2133690088442184E-2</v>
      </c>
      <c r="I23" s="50">
        <v>98989.47489339998</v>
      </c>
      <c r="J23" s="49">
        <f>SUM(I23/D23)</f>
        <v>1.7839074992100738E-2</v>
      </c>
    </row>
    <row r="24" spans="2:10" ht="24.6" customHeight="1" x14ac:dyDescent="0.3">
      <c r="B24" s="55">
        <v>16</v>
      </c>
      <c r="C24" s="54" t="s">
        <v>21</v>
      </c>
      <c r="D24" s="53">
        <v>2013724.5009157723</v>
      </c>
      <c r="E24" s="50">
        <v>141352.61698061987</v>
      </c>
      <c r="F24" s="51">
        <f>SUM(E24/D24)</f>
        <v>7.0194615458240489E-2</v>
      </c>
      <c r="G24" s="52">
        <v>651373.79389813275</v>
      </c>
      <c r="H24" s="51">
        <f>SUM(G24/D24)</f>
        <v>0.32346718411675007</v>
      </c>
      <c r="I24" s="50">
        <v>22078.115172900001</v>
      </c>
      <c r="J24" s="49">
        <f>SUM(I24/D24)</f>
        <v>1.0963821100085756E-2</v>
      </c>
    </row>
    <row r="25" spans="2:10" ht="24.6" customHeight="1" x14ac:dyDescent="0.3">
      <c r="B25" s="55">
        <v>17</v>
      </c>
      <c r="C25" s="54" t="s">
        <v>20</v>
      </c>
      <c r="D25" s="53">
        <v>474042.93782640004</v>
      </c>
      <c r="E25" s="50">
        <v>41677.423190400012</v>
      </c>
      <c r="F25" s="51">
        <f>SUM(E25/D25)</f>
        <v>8.7919088894143085E-2</v>
      </c>
      <c r="G25" s="52">
        <v>0</v>
      </c>
      <c r="H25" s="51">
        <f>SUM(G25/D25)</f>
        <v>0</v>
      </c>
      <c r="I25" s="50">
        <v>41432.928066600012</v>
      </c>
      <c r="J25" s="49">
        <f>SUM(I25/D25)</f>
        <v>8.7403323117901249E-2</v>
      </c>
    </row>
    <row r="26" spans="2:10" ht="24.6" customHeight="1" x14ac:dyDescent="0.3">
      <c r="B26" s="55">
        <v>18</v>
      </c>
      <c r="C26" s="54" t="s">
        <v>19</v>
      </c>
      <c r="D26" s="53">
        <v>389988.80317999999</v>
      </c>
      <c r="E26" s="50">
        <v>19281.91575</v>
      </c>
      <c r="F26" s="51">
        <f>SUM(E26/D26)</f>
        <v>4.9442229091639846E-2</v>
      </c>
      <c r="G26" s="52">
        <v>3496.3280799999998</v>
      </c>
      <c r="H26" s="51">
        <f>SUM(G26/D26)</f>
        <v>8.9652011839587709E-3</v>
      </c>
      <c r="I26" s="50">
        <v>14445.3205</v>
      </c>
      <c r="J26" s="49">
        <f>SUM(I26/D26)</f>
        <v>3.7040346754090625E-2</v>
      </c>
    </row>
    <row r="27" spans="2:10" ht="24.6" customHeight="1" x14ac:dyDescent="0.3">
      <c r="B27" s="55">
        <v>19</v>
      </c>
      <c r="C27" s="54" t="s">
        <v>18</v>
      </c>
      <c r="D27" s="53">
        <v>129586.18522500001</v>
      </c>
      <c r="E27" s="50">
        <v>26354.672084000002</v>
      </c>
      <c r="F27" s="51">
        <f>SUM(E27/D27)</f>
        <v>0.20337563018959531</v>
      </c>
      <c r="G27" s="52">
        <v>22734.9</v>
      </c>
      <c r="H27" s="51">
        <f>SUM(G27/D27)</f>
        <v>0.17544231246969327</v>
      </c>
      <c r="I27" s="50">
        <v>0</v>
      </c>
      <c r="J27" s="49">
        <f>SUM(I27/D27)</f>
        <v>0</v>
      </c>
    </row>
    <row r="28" spans="2:10" ht="24.6" customHeight="1" x14ac:dyDescent="0.3">
      <c r="B28" s="55">
        <v>20</v>
      </c>
      <c r="C28" s="54" t="s">
        <v>17</v>
      </c>
      <c r="D28" s="53">
        <v>393733.66</v>
      </c>
      <c r="E28" s="50">
        <v>112798.58</v>
      </c>
      <c r="F28" s="51">
        <f>SUM(E28/D28)</f>
        <v>0.28648447277786715</v>
      </c>
      <c r="G28" s="52">
        <v>87720.431612680011</v>
      </c>
      <c r="H28" s="51">
        <f>SUM(G28/D28)</f>
        <v>0.22279129402520478</v>
      </c>
      <c r="I28" s="50">
        <v>57220.820000000014</v>
      </c>
      <c r="J28" s="49">
        <f>SUM(I28/D28)</f>
        <v>0.14532874837269441</v>
      </c>
    </row>
    <row r="29" spans="2:10" ht="24.6" customHeight="1" x14ac:dyDescent="0.3">
      <c r="B29" s="55">
        <v>21</v>
      </c>
      <c r="C29" s="54" t="s">
        <v>16</v>
      </c>
      <c r="D29" s="53">
        <v>1416675.7198986001</v>
      </c>
      <c r="E29" s="50">
        <v>0</v>
      </c>
      <c r="F29" s="51">
        <f>SUM(E29/D29)</f>
        <v>0</v>
      </c>
      <c r="G29" s="52">
        <v>111434.89434999999</v>
      </c>
      <c r="H29" s="51">
        <f>SUM(G29/D29)</f>
        <v>7.8659422749177949E-2</v>
      </c>
      <c r="I29" s="50">
        <v>0</v>
      </c>
      <c r="J29" s="49">
        <f>SUM(I29/D29)</f>
        <v>0</v>
      </c>
    </row>
    <row r="30" spans="2:10" ht="24.6" customHeight="1" x14ac:dyDescent="0.3">
      <c r="B30" s="55">
        <v>22</v>
      </c>
      <c r="C30" s="54" t="s">
        <v>15</v>
      </c>
      <c r="D30" s="53">
        <v>26800.088739999999</v>
      </c>
      <c r="E30" s="50">
        <v>1464.2</v>
      </c>
      <c r="F30" s="51">
        <f>SUM(E30/D30)</f>
        <v>5.4634147453946083E-2</v>
      </c>
      <c r="G30" s="52">
        <v>12060.4659066</v>
      </c>
      <c r="H30" s="51">
        <f>SUM(G30/D30)</f>
        <v>0.45001589448468371</v>
      </c>
      <c r="I30" s="50">
        <v>37.249999999999993</v>
      </c>
      <c r="J30" s="49">
        <f>SUM(I30/D30)</f>
        <v>1.3899207708369698E-3</v>
      </c>
    </row>
    <row r="31" spans="2:10" ht="24.6" customHeight="1" x14ac:dyDescent="0.3">
      <c r="B31" s="55">
        <v>23</v>
      </c>
      <c r="C31" s="54" t="s">
        <v>14</v>
      </c>
      <c r="D31" s="56">
        <v>205164.7361345005</v>
      </c>
      <c r="E31" s="50">
        <v>34767.022833100076</v>
      </c>
      <c r="F31" s="51">
        <f>SUM(E31/D32)</f>
        <v>0.13657321210487042</v>
      </c>
      <c r="G31" s="52">
        <v>36099.476842700031</v>
      </c>
      <c r="H31" s="51">
        <f>SUM(G31/D32)</f>
        <v>0.14180741133287642</v>
      </c>
      <c r="I31" s="50">
        <v>14807.673158000029</v>
      </c>
      <c r="J31" s="49">
        <f>SUM(I31/D32)</f>
        <v>5.8168094998970285E-2</v>
      </c>
    </row>
    <row r="32" spans="2:10" ht="24.6" customHeight="1" x14ac:dyDescent="0.3">
      <c r="B32" s="55">
        <v>24</v>
      </c>
      <c r="C32" s="54" t="s">
        <v>13</v>
      </c>
      <c r="D32" s="53">
        <v>254566.92639258961</v>
      </c>
      <c r="E32" s="50">
        <v>21019.949799101738</v>
      </c>
      <c r="F32" s="51">
        <f>SUM(E32/D33)</f>
        <v>4.8067409531469395E-2</v>
      </c>
      <c r="G32" s="52">
        <v>21913.29900295156</v>
      </c>
      <c r="H32" s="51">
        <f>SUM(G32/D33)</f>
        <v>5.0110277494831351E-2</v>
      </c>
      <c r="I32" s="50">
        <v>21003.517639101738</v>
      </c>
      <c r="J32" s="49">
        <f>SUM(I32/D33)</f>
        <v>4.8029833258844787E-2</v>
      </c>
    </row>
    <row r="33" spans="1:13" ht="24.6" customHeight="1" x14ac:dyDescent="0.3">
      <c r="B33" s="55">
        <v>25</v>
      </c>
      <c r="C33" s="54" t="s">
        <v>12</v>
      </c>
      <c r="D33" s="53">
        <v>437301.48980340047</v>
      </c>
      <c r="E33" s="50">
        <v>3064.1103724999994</v>
      </c>
      <c r="F33" s="51">
        <f>SUM(E33/D34)</f>
        <v>6.4705757195362368E-2</v>
      </c>
      <c r="G33" s="52">
        <v>49636.450813800002</v>
      </c>
      <c r="H33" s="51">
        <f>SUM(G33/D34)</f>
        <v>1.0481881342207722</v>
      </c>
      <c r="I33" s="50">
        <v>2388.1017718999992</v>
      </c>
      <c r="J33" s="49">
        <f>SUM(I33/D34)</f>
        <v>5.0430276532206095E-2</v>
      </c>
    </row>
    <row r="34" spans="1:13" ht="24.6" customHeight="1" x14ac:dyDescent="0.3">
      <c r="B34" s="55">
        <v>26</v>
      </c>
      <c r="C34" s="54" t="s">
        <v>11</v>
      </c>
      <c r="D34" s="53">
        <v>47354.5246252</v>
      </c>
      <c r="E34" s="50">
        <v>710.96876819999989</v>
      </c>
      <c r="F34" s="51">
        <f>SUM(E34/D35)</f>
        <v>1.9824569285365988E-2</v>
      </c>
      <c r="G34" s="52">
        <v>43803.079786199996</v>
      </c>
      <c r="H34" s="51">
        <f>SUM(G34/D35)</f>
        <v>1.2213999109024947</v>
      </c>
      <c r="I34" s="50">
        <v>19683.913727000003</v>
      </c>
      <c r="J34" s="49">
        <f>SUM(I34/D35)</f>
        <v>0.54886392896840375</v>
      </c>
    </row>
    <row r="35" spans="1:13" ht="24.6" customHeight="1" thickBot="1" x14ac:dyDescent="0.35">
      <c r="B35" s="55">
        <v>27</v>
      </c>
      <c r="C35" s="54" t="s">
        <v>10</v>
      </c>
      <c r="D35" s="53">
        <v>35863.012102099972</v>
      </c>
      <c r="E35" s="50">
        <v>10298.436919399996</v>
      </c>
      <c r="F35" s="51">
        <f>SUM(E35/D36)</f>
        <v>8.8231902142318864E-4</v>
      </c>
      <c r="G35" s="52">
        <v>14073.302300799998</v>
      </c>
      <c r="H35" s="51">
        <f>SUM(G35/D36)</f>
        <v>1.2057307736520085E-3</v>
      </c>
      <c r="I35" s="50">
        <v>953.10880760000009</v>
      </c>
      <c r="J35" s="49">
        <f>SUM(I35/D36)</f>
        <v>8.1657637660264388E-5</v>
      </c>
    </row>
    <row r="36" spans="1:13" s="10" customFormat="1" ht="24.6" customHeight="1" thickBot="1" x14ac:dyDescent="0.35">
      <c r="A36" s="18"/>
      <c r="B36" s="21"/>
      <c r="C36" s="20" t="s">
        <v>4</v>
      </c>
      <c r="D36" s="48">
        <v>11672010.5419336</v>
      </c>
      <c r="E36" s="48">
        <v>595167.80820262164</v>
      </c>
      <c r="F36" s="13">
        <f>E36/D36</f>
        <v>5.0991027301113573E-2</v>
      </c>
      <c r="G36" s="42">
        <v>1275237.4310169646</v>
      </c>
      <c r="H36" s="13">
        <f>SUM(G36/D36)</f>
        <v>0.10925602118293727</v>
      </c>
      <c r="I36" s="48">
        <v>323837.97820280184</v>
      </c>
      <c r="J36" s="11">
        <f>SUM(I36/D36)</f>
        <v>2.7744832566708292E-2</v>
      </c>
    </row>
    <row r="37" spans="1:13" ht="24.6" customHeight="1" thickBot="1" x14ac:dyDescent="0.35">
      <c r="B37" s="17"/>
      <c r="C37" s="47" t="s">
        <v>9</v>
      </c>
      <c r="D37" s="46"/>
      <c r="E37" s="44"/>
      <c r="F37" s="13"/>
      <c r="G37" s="45"/>
      <c r="H37" s="13"/>
      <c r="I37" s="44"/>
      <c r="J37" s="11"/>
    </row>
    <row r="38" spans="1:13" ht="24.6" customHeight="1" thickBot="1" x14ac:dyDescent="0.35">
      <c r="B38" s="27">
        <v>28</v>
      </c>
      <c r="C38" s="43" t="s">
        <v>8</v>
      </c>
      <c r="D38" s="25">
        <v>851705</v>
      </c>
      <c r="E38" s="23">
        <v>488315.30000000005</v>
      </c>
      <c r="F38" s="24">
        <f>SUM(E38/D38)</f>
        <v>0.57333853857849848</v>
      </c>
      <c r="G38" s="30">
        <v>154689.07000000004</v>
      </c>
      <c r="H38" s="24">
        <f>SUM(G38/D38)</f>
        <v>0.18162282715259395</v>
      </c>
      <c r="I38" s="23">
        <v>425844.09</v>
      </c>
      <c r="J38" s="22">
        <f>SUM(I38/D38)</f>
        <v>0.49999012568905904</v>
      </c>
    </row>
    <row r="39" spans="1:13" s="10" customFormat="1" ht="24.6" customHeight="1" thickBot="1" x14ac:dyDescent="0.35">
      <c r="A39" s="18"/>
      <c r="B39" s="21"/>
      <c r="C39" s="20" t="s">
        <v>4</v>
      </c>
      <c r="D39" s="42">
        <f>D38</f>
        <v>851705</v>
      </c>
      <c r="E39" s="12">
        <v>488315.30000000005</v>
      </c>
      <c r="F39" s="13">
        <f>SUM(E39/D39)</f>
        <v>0.57333853857849848</v>
      </c>
      <c r="G39" s="14">
        <v>154689.07000000004</v>
      </c>
      <c r="H39" s="13">
        <f>SUM(G39/D39)</f>
        <v>0.18162282715259395</v>
      </c>
      <c r="I39" s="12">
        <v>425844.09</v>
      </c>
      <c r="J39" s="11">
        <f>SUM(I39/D39)</f>
        <v>0.49999012568905904</v>
      </c>
      <c r="M39" s="41"/>
    </row>
    <row r="40" spans="1:13" ht="24.6" customHeight="1" thickBot="1" x14ac:dyDescent="0.35">
      <c r="B40" s="40"/>
      <c r="C40" s="39" t="s">
        <v>7</v>
      </c>
      <c r="D40" s="38"/>
      <c r="E40" s="35"/>
      <c r="F40" s="36"/>
      <c r="G40" s="37"/>
      <c r="H40" s="36"/>
      <c r="I40" s="35"/>
      <c r="J40" s="11"/>
      <c r="M40" s="34"/>
    </row>
    <row r="41" spans="1:13" ht="24.6" customHeight="1" thickBot="1" x14ac:dyDescent="0.35">
      <c r="B41" s="33"/>
      <c r="C41" s="28" t="s">
        <v>6</v>
      </c>
      <c r="D41" s="32">
        <f>D36+D19</f>
        <v>29598707.662488699</v>
      </c>
      <c r="E41" s="12">
        <f>E36+E19</f>
        <v>4933712.8082026215</v>
      </c>
      <c r="F41" s="13">
        <f>SUM(E41/D41)</f>
        <v>0.16668676431624274</v>
      </c>
      <c r="G41" s="14">
        <f>SUM(G19+G36)</f>
        <v>3113156.7986150049</v>
      </c>
      <c r="H41" s="13">
        <f>SUM(G41/D41)</f>
        <v>0.10517880828156558</v>
      </c>
      <c r="I41" s="12">
        <f>SUM(I19+I36)</f>
        <v>2283239.8603107408</v>
      </c>
      <c r="J41" s="11">
        <f>SUM(I41/D41)</f>
        <v>7.7139849697031096E-2</v>
      </c>
      <c r="M41" s="29"/>
    </row>
    <row r="42" spans="1:13" ht="24.6" customHeight="1" thickBot="1" x14ac:dyDescent="0.35">
      <c r="B42" s="27"/>
      <c r="C42" s="28" t="s">
        <v>5</v>
      </c>
      <c r="D42" s="32">
        <f>SUM(D39)</f>
        <v>851705</v>
      </c>
      <c r="E42" s="31">
        <f>SUM(E39)</f>
        <v>488315.30000000005</v>
      </c>
      <c r="F42" s="13">
        <f>SUM(E42/D42)</f>
        <v>0.57333853857849848</v>
      </c>
      <c r="G42" s="30">
        <f>G39</f>
        <v>154689.07000000004</v>
      </c>
      <c r="H42" s="13">
        <f>SUM(G42/D42)</f>
        <v>0.18162282715259395</v>
      </c>
      <c r="I42" s="12">
        <f>I39</f>
        <v>425844.09</v>
      </c>
      <c r="J42" s="11">
        <f>SUM(I42/D42)</f>
        <v>0.49999012568905904</v>
      </c>
      <c r="M42" s="29"/>
    </row>
    <row r="43" spans="1:13" s="10" customFormat="1" ht="24.6" customHeight="1" thickBot="1" x14ac:dyDescent="0.35">
      <c r="A43" s="18"/>
      <c r="B43" s="21"/>
      <c r="C43" s="28" t="s">
        <v>4</v>
      </c>
      <c r="D43" s="19">
        <f>SUM(D41:D42)</f>
        <v>30450412.662488699</v>
      </c>
      <c r="E43" s="12">
        <f>SUM(E41:E42)</f>
        <v>5422028.1082026213</v>
      </c>
      <c r="F43" s="13">
        <f>SUM(E43/D43)</f>
        <v>0.1780609073610985</v>
      </c>
      <c r="G43" s="14">
        <f>G41+G42</f>
        <v>3267845.8686150047</v>
      </c>
      <c r="H43" s="13">
        <f>SUM(G43/D43)</f>
        <v>0.10731696495662287</v>
      </c>
      <c r="I43" s="12">
        <f>I42+I41</f>
        <v>2709083.9503107406</v>
      </c>
      <c r="J43" s="11">
        <f>SUM(I43/D43)</f>
        <v>8.8967068536578847E-2</v>
      </c>
    </row>
    <row r="44" spans="1:13" ht="24.6" customHeight="1" thickBot="1" x14ac:dyDescent="0.35">
      <c r="B44" s="27">
        <v>29</v>
      </c>
      <c r="C44" s="26" t="s">
        <v>3</v>
      </c>
      <c r="D44" s="25">
        <v>1132159.6241187998</v>
      </c>
      <c r="E44" s="23">
        <v>436580.13</v>
      </c>
      <c r="F44" s="24">
        <f>SUM(E44/D44)</f>
        <v>0.38561711679111138</v>
      </c>
      <c r="G44" s="14">
        <v>73682.967268700013</v>
      </c>
      <c r="H44" s="24">
        <f>SUM(G44/D44)</f>
        <v>6.5081783256535131E-2</v>
      </c>
      <c r="I44" s="23">
        <v>549172.28721042001</v>
      </c>
      <c r="J44" s="22">
        <f>SUM(I44/D44)</f>
        <v>0.48506612982057223</v>
      </c>
    </row>
    <row r="45" spans="1:13" ht="24.6" customHeight="1" thickBot="1" x14ac:dyDescent="0.35">
      <c r="B45" s="21"/>
      <c r="C45" s="20" t="s">
        <v>2</v>
      </c>
      <c r="D45" s="19">
        <f>D44</f>
        <v>1132159.6241187998</v>
      </c>
      <c r="E45" s="12">
        <v>436580.13</v>
      </c>
      <c r="F45" s="13">
        <f>SUM(E45/D45)</f>
        <v>0.38561711679111138</v>
      </c>
      <c r="G45" s="14">
        <v>73682.967268700013</v>
      </c>
      <c r="H45" s="13">
        <f>SUM(G45/D45)</f>
        <v>6.5081783256535131E-2</v>
      </c>
      <c r="I45" s="12">
        <v>549172.28721042001</v>
      </c>
      <c r="J45" s="11">
        <f>SUM(I45/D45)</f>
        <v>0.48506612982057223</v>
      </c>
    </row>
    <row r="46" spans="1:13" s="10" customFormat="1" ht="24.6" customHeight="1" thickBot="1" x14ac:dyDescent="0.35">
      <c r="A46" s="18"/>
      <c r="B46" s="17"/>
      <c r="C46" s="16" t="s">
        <v>1</v>
      </c>
      <c r="D46" s="15">
        <f>SUM(D45+D43)</f>
        <v>31582572.2866075</v>
      </c>
      <c r="E46" s="12">
        <f>E45+E43</f>
        <v>5858608.2382026212</v>
      </c>
      <c r="F46" s="13">
        <f>SUM(E46/D46)</f>
        <v>0.1855013006868648</v>
      </c>
      <c r="G46" s="14">
        <f>G45+G43</f>
        <v>3341528.8358837049</v>
      </c>
      <c r="H46" s="13">
        <f>SUM(G46/D46)</f>
        <v>0.10580293478187243</v>
      </c>
      <c r="I46" s="12">
        <f>I45+I43</f>
        <v>3258256.2375211604</v>
      </c>
      <c r="J46" s="11">
        <f>SUM(I46/D46)</f>
        <v>0.10316627182716256</v>
      </c>
    </row>
    <row r="47" spans="1:13" ht="10.199999999999999" customHeight="1" x14ac:dyDescent="0.25">
      <c r="B47" s="9"/>
      <c r="C47" s="8"/>
      <c r="D47" s="7"/>
      <c r="E47" s="7"/>
      <c r="F47" s="6"/>
      <c r="G47" s="6"/>
      <c r="H47" s="6"/>
      <c r="I47" s="6"/>
      <c r="J47" s="6"/>
    </row>
    <row r="48" spans="1:13" s="3" customFormat="1" ht="24" customHeight="1" x14ac:dyDescent="0.25">
      <c r="D48" s="2"/>
      <c r="E48" s="2"/>
      <c r="F48" s="2"/>
      <c r="G48" s="2"/>
      <c r="H48" s="2"/>
      <c r="I48" s="5" t="s">
        <v>0</v>
      </c>
      <c r="J48" s="2"/>
    </row>
    <row r="51" spans="4:4" x14ac:dyDescent="0.25">
      <c r="D51" s="4"/>
    </row>
  </sheetData>
  <mergeCells count="13">
    <mergeCell ref="F4:F5"/>
    <mergeCell ref="G4:G5"/>
    <mergeCell ref="H4:H5"/>
    <mergeCell ref="I4:I5"/>
    <mergeCell ref="J4:J5"/>
    <mergeCell ref="F47:J47"/>
    <mergeCell ref="B1:J1"/>
    <mergeCell ref="B2:J2"/>
    <mergeCell ref="B3:J3"/>
    <mergeCell ref="B4:B5"/>
    <mergeCell ref="C4:C5"/>
    <mergeCell ref="D4:D5"/>
    <mergeCell ref="E4:E5"/>
  </mergeCells>
  <pageMargins left="0.75" right="0.99" top="0.89" bottom="0.25" header="0.17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13 cont National Goals</vt:lpstr>
      <vt:lpstr>'Ann 13 cont National Goals'!Print_Area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2022-08-16T06:02:11Z</dcterms:created>
  <dcterms:modified xsi:type="dcterms:W3CDTF">2022-08-16T06:02:38Z</dcterms:modified>
</cp:coreProperties>
</file>