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1\SLBC 161 Meeting 18.08.2022\SLBC 161 FINAL ANN 1\"/>
    </mc:Choice>
  </mc:AlternateContent>
  <bookViews>
    <workbookView xWindow="0" yWindow="0" windowWidth="23040" windowHeight="8496"/>
  </bookViews>
  <sheets>
    <sheet name="Ann 14 PS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'Ann 14 PS'!$A$1:$U$51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 s="1"/>
  <c r="G9" i="1"/>
  <c r="G21" i="1" s="1"/>
  <c r="F11" i="1"/>
  <c r="D11" i="1" s="1"/>
  <c r="G11" i="1"/>
  <c r="E11" i="1" s="1"/>
  <c r="E21" i="1" s="1"/>
  <c r="F12" i="1"/>
  <c r="D12" i="1" s="1"/>
  <c r="G12" i="1"/>
  <c r="E12" i="1" s="1"/>
  <c r="F13" i="1"/>
  <c r="D13" i="1" s="1"/>
  <c r="G13" i="1"/>
  <c r="E13" i="1" s="1"/>
  <c r="F14" i="1"/>
  <c r="D14" i="1" s="1"/>
  <c r="G14" i="1"/>
  <c r="E14" i="1" s="1"/>
  <c r="F15" i="1"/>
  <c r="D15" i="1" s="1"/>
  <c r="G15" i="1"/>
  <c r="E15" i="1" s="1"/>
  <c r="F16" i="1"/>
  <c r="G16" i="1"/>
  <c r="D19" i="1"/>
  <c r="E19" i="1"/>
  <c r="F19" i="1"/>
  <c r="G19" i="1"/>
  <c r="D20" i="1"/>
  <c r="E20" i="1"/>
  <c r="F20" i="1"/>
  <c r="G20" i="1"/>
  <c r="H21" i="1"/>
  <c r="H46" i="1" s="1"/>
  <c r="H48" i="1" s="1"/>
  <c r="H50" i="1" s="1"/>
  <c r="I21" i="1"/>
  <c r="I46" i="1" s="1"/>
  <c r="I48" i="1" s="1"/>
  <c r="I50" i="1" s="1"/>
  <c r="H56" i="1" s="1"/>
  <c r="J21" i="1"/>
  <c r="K21" i="1"/>
  <c r="K46" i="1" s="1"/>
  <c r="K48" i="1" s="1"/>
  <c r="K50" i="1" s="1"/>
  <c r="L21" i="1"/>
  <c r="L46" i="1" s="1"/>
  <c r="L48" i="1" s="1"/>
  <c r="L50" i="1" s="1"/>
  <c r="M21" i="1"/>
  <c r="M46" i="1" s="1"/>
  <c r="M48" i="1" s="1"/>
  <c r="M50" i="1" s="1"/>
  <c r="N21" i="1"/>
  <c r="O21" i="1"/>
  <c r="O46" i="1" s="1"/>
  <c r="O48" i="1" s="1"/>
  <c r="O50" i="1" s="1"/>
  <c r="P21" i="1"/>
  <c r="P46" i="1" s="1"/>
  <c r="P48" i="1" s="1"/>
  <c r="P50" i="1" s="1"/>
  <c r="Q21" i="1"/>
  <c r="Q46" i="1" s="1"/>
  <c r="Q48" i="1" s="1"/>
  <c r="Q50" i="1" s="1"/>
  <c r="R21" i="1"/>
  <c r="S21" i="1"/>
  <c r="S46" i="1" s="1"/>
  <c r="S48" i="1" s="1"/>
  <c r="S50" i="1" s="1"/>
  <c r="D23" i="1"/>
  <c r="E23" i="1"/>
  <c r="E38" i="1" s="1"/>
  <c r="E46" i="1" s="1"/>
  <c r="E48" i="1" s="1"/>
  <c r="E50" i="1" s="1"/>
  <c r="F23" i="1"/>
  <c r="G23" i="1"/>
  <c r="G38" i="1" s="1"/>
  <c r="D25" i="1"/>
  <c r="E25" i="1"/>
  <c r="F25" i="1"/>
  <c r="G25" i="1"/>
  <c r="D27" i="1"/>
  <c r="E27" i="1"/>
  <c r="F27" i="1"/>
  <c r="G27" i="1"/>
  <c r="D28" i="1"/>
  <c r="E28" i="1"/>
  <c r="F28" i="1"/>
  <c r="G28" i="1"/>
  <c r="D29" i="1"/>
  <c r="E29" i="1"/>
  <c r="F29" i="1"/>
  <c r="G29" i="1"/>
  <c r="D32" i="1"/>
  <c r="E32" i="1"/>
  <c r="F32" i="1"/>
  <c r="G32" i="1"/>
  <c r="D33" i="1"/>
  <c r="E33" i="1"/>
  <c r="F33" i="1"/>
  <c r="G33" i="1"/>
  <c r="D35" i="1"/>
  <c r="E35" i="1"/>
  <c r="F35" i="1"/>
  <c r="G35" i="1"/>
  <c r="D36" i="1"/>
  <c r="E36" i="1"/>
  <c r="F36" i="1"/>
  <c r="G36" i="1"/>
  <c r="F37" i="1"/>
  <c r="D37" i="1" s="1"/>
  <c r="G37" i="1"/>
  <c r="H38" i="1"/>
  <c r="I38" i="1"/>
  <c r="J38" i="1"/>
  <c r="K38" i="1"/>
  <c r="L38" i="1"/>
  <c r="M38" i="1"/>
  <c r="N38" i="1"/>
  <c r="O38" i="1"/>
  <c r="P38" i="1"/>
  <c r="Q38" i="1"/>
  <c r="R38" i="1"/>
  <c r="S38" i="1"/>
  <c r="E40" i="1"/>
  <c r="F40" i="1"/>
  <c r="D40" i="1" s="1"/>
  <c r="D41" i="1" s="1"/>
  <c r="G40" i="1"/>
  <c r="E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E43" i="1"/>
  <c r="F43" i="1"/>
  <c r="F44" i="1" s="1"/>
  <c r="G43" i="1"/>
  <c r="E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J46" i="1"/>
  <c r="N46" i="1"/>
  <c r="R46" i="1"/>
  <c r="J48" i="1"/>
  <c r="N48" i="1"/>
  <c r="R48" i="1"/>
  <c r="R50" i="1" s="1"/>
  <c r="J50" i="1"/>
  <c r="N50" i="1"/>
  <c r="D38" i="1" l="1"/>
  <c r="D21" i="1"/>
  <c r="D46" i="1" s="1"/>
  <c r="D48" i="1" s="1"/>
  <c r="G46" i="1"/>
  <c r="G48" i="1" s="1"/>
  <c r="G50" i="1" s="1"/>
  <c r="F46" i="1"/>
  <c r="F48" i="1" s="1"/>
  <c r="F50" i="1" s="1"/>
  <c r="F41" i="1"/>
  <c r="F38" i="1"/>
  <c r="D43" i="1"/>
  <c r="D44" i="1" s="1"/>
  <c r="D50" i="1" l="1"/>
</calcChain>
</file>

<file path=xl/sharedStrings.xml><?xml version="1.0" encoding="utf-8"?>
<sst xmlns="http://schemas.openxmlformats.org/spreadsheetml/2006/main" count="78" uniqueCount="61">
  <si>
    <t>SLBC PUNJAB</t>
  </si>
  <si>
    <t>G.TOTAL (A+B+C+D)</t>
  </si>
  <si>
    <t>TOTAL (A+B+C)</t>
  </si>
  <si>
    <t>RRBs ( C)</t>
  </si>
  <si>
    <t>Comm.Bks (A+B)</t>
  </si>
  <si>
    <t>SCHEDULED COMMERCIAL BANKS</t>
  </si>
  <si>
    <t>TOTAL</t>
  </si>
  <si>
    <t>Punjab State Cooperative Bank</t>
  </si>
  <si>
    <t xml:space="preserve">COOPERATIVE BANKS  </t>
  </si>
  <si>
    <t>D</t>
  </si>
  <si>
    <t>Punjab Gramin Bank</t>
  </si>
  <si>
    <t xml:space="preserve">REGIONAL RURAL BANKS </t>
  </si>
  <si>
    <t>C</t>
  </si>
  <si>
    <t>Jana Small Finance Bank</t>
  </si>
  <si>
    <t>Ujjivan Small Finance Bank</t>
  </si>
  <si>
    <t>Capital Small Finance Bank</t>
  </si>
  <si>
    <t>AU Small Finance Bank</t>
  </si>
  <si>
    <t>RBL Bank</t>
  </si>
  <si>
    <t>Bandhan Bank</t>
  </si>
  <si>
    <t>AXIS Bank</t>
  </si>
  <si>
    <t>IndusInd Bank</t>
  </si>
  <si>
    <t xml:space="preserve">Federal Bank </t>
  </si>
  <si>
    <t>Yes Bank</t>
  </si>
  <si>
    <t>Kotak Mahindra Bank</t>
  </si>
  <si>
    <t>ICICI Bank</t>
  </si>
  <si>
    <t>HDFC Bank</t>
  </si>
  <si>
    <t>J&amp;K Bank</t>
  </si>
  <si>
    <t>IDBI Bank</t>
  </si>
  <si>
    <t>PRIVATE SECTOR BANKS</t>
  </si>
  <si>
    <t>B.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</si>
  <si>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</si>
  <si>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</si>
  <si>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</si>
  <si>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</si>
  <si>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</si>
  <si>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</si>
  <si>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</si>
  <si>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</si>
  <si>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</si>
  <si>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</si>
  <si>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</si>
  <si>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</si>
  <si>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 xml:space="preserve"> </t>
  </si>
  <si>
    <t>PUBLIC SECTOR BANKS</t>
  </si>
  <si>
    <t>A.</t>
  </si>
  <si>
    <t>AMOUNT</t>
  </si>
  <si>
    <t>NUMBER</t>
  </si>
  <si>
    <t>Export Credit</t>
  </si>
  <si>
    <t xml:space="preserve">OTHER PRIORITY SECTOR </t>
  </si>
  <si>
    <t xml:space="preserve">MSME ADVANCES </t>
  </si>
  <si>
    <t>out of 3, ADVANCES TO SMALL &amp; MARGINAL FARMERS</t>
  </si>
  <si>
    <t>TOTAL  AGRICULTURE  ADVANCES</t>
  </si>
  <si>
    <t>NON PRIORITY SECTOR ADVANCES</t>
  </si>
  <si>
    <t>OUT OF PRIORITY SECTOR</t>
  </si>
  <si>
    <t>OUT OF (1) PRIORITY SECTOR ADVANCES</t>
  </si>
  <si>
    <t>TOTAL ADVANCES</t>
  </si>
  <si>
    <t>BANK NAME</t>
  </si>
  <si>
    <t>S.No.</t>
  </si>
  <si>
    <t>(Amount in lacs)</t>
  </si>
  <si>
    <t>PRIORITY/ NON-PRIORITY SECTOR ADVANCES AS ON 30.06.2022</t>
  </si>
  <si>
    <t xml:space="preserve">                                                                                                                                                    Annexure- 14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</si>
</sst>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20"/>
      <name val="Times New Roman"/>
      <family val="1"/>
    </font>
    <font>
      <sz val="40"/>
      <name val="Times New Roman"/>
      <family val="1"/>
    </font>
    <font>
      <b/>
      <sz val="22"/>
      <name val="Tahoma"/>
      <family val="2"/>
    </font>
    <font>
      <sz val="22"/>
      <name val="Tahoma"/>
      <family val="2"/>
    </font>
    <font>
      <u/>
      <sz val="14"/>
      <color indexed="12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20"/>
      <name val="Tahoma"/>
      <family val="2"/>
    </font>
    <font>
      <b/>
      <sz val="22"/>
      <name val="Rupee Foradian"/>
      <family val="2"/>
    </font>
    <font>
      <b/>
      <sz val="26"/>
      <name val="Tahoma"/>
      <family val="2"/>
    </font>
    <font>
      <b/>
      <sz val="24"/>
      <name val="Tahoma"/>
      <family val="2"/>
    </font>
    <font>
      <sz val="22"/>
      <color rgb="FF00B050"/>
      <name val="Tahoma"/>
      <family val="2"/>
    </font>
    <font>
      <b/>
      <sz val="22"/>
      <color rgb="FF00B050"/>
      <name val="Tahoma"/>
      <family val="2"/>
    </font>
    <font>
      <sz val="40"/>
      <color rgb="FF00B050"/>
      <name val="Times New Roman"/>
      <family val="1"/>
    </font>
    <font>
      <sz val="20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2" borderId="0" xfId="1" applyFont="1" applyFill="1"/>
    <xf numFmtId="0" fontId="1" fillId="2" borderId="0" xfId="1" applyFont="1" applyFill="1" applyAlignment="1">
      <alignment horizontal="center"/>
    </xf>
    <xf numFmtId="1" fontId="1" fillId="2" borderId="0" xfId="1" applyNumberFormat="1" applyFont="1" applyFill="1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/>
    <xf numFmtId="2" fontId="6" fillId="2" borderId="0" xfId="1" applyNumberFormat="1" applyFont="1" applyFill="1"/>
    <xf numFmtId="1" fontId="7" fillId="2" borderId="2" xfId="1" applyNumberFormat="1" applyFont="1" applyFill="1" applyBorder="1" applyAlignment="1">
      <alignment vertical="center"/>
    </xf>
    <xf numFmtId="1" fontId="7" fillId="2" borderId="3" xfId="1" applyNumberFormat="1" applyFont="1" applyFill="1" applyBorder="1" applyAlignment="1">
      <alignment vertical="center"/>
    </xf>
    <xf numFmtId="1" fontId="7" fillId="2" borderId="4" xfId="1" applyNumberFormat="1" applyFont="1" applyFill="1" applyBorder="1" applyAlignment="1">
      <alignment vertical="center"/>
    </xf>
    <xf numFmtId="1" fontId="7" fillId="2" borderId="5" xfId="1" applyNumberFormat="1" applyFont="1" applyFill="1" applyBorder="1" applyAlignment="1">
      <alignment vertical="center"/>
    </xf>
    <xf numFmtId="0" fontId="8" fillId="2" borderId="3" xfId="1" applyFont="1" applyFill="1" applyBorder="1" applyAlignment="1">
      <alignment horizontal="center" vertical="center"/>
    </xf>
    <xf numFmtId="1" fontId="7" fillId="2" borderId="6" xfId="1" applyNumberFormat="1" applyFont="1" applyFill="1" applyBorder="1" applyAlignment="1">
      <alignment vertical="center"/>
    </xf>
    <xf numFmtId="1" fontId="7" fillId="2" borderId="7" xfId="2" applyNumberFormat="1" applyFont="1" applyFill="1" applyBorder="1" applyAlignment="1" applyProtection="1">
      <alignment vertical="center"/>
    </xf>
    <xf numFmtId="1" fontId="7" fillId="2" borderId="8" xfId="1" applyNumberFormat="1" applyFont="1" applyFill="1" applyBorder="1" applyAlignment="1">
      <alignment vertical="center"/>
    </xf>
    <xf numFmtId="1" fontId="7" fillId="2" borderId="9" xfId="2" applyNumberFormat="1" applyFont="1" applyFill="1" applyBorder="1" applyAlignment="1" applyProtection="1">
      <alignment vertical="center"/>
    </xf>
    <xf numFmtId="0" fontId="8" fillId="2" borderId="7" xfId="1" applyFont="1" applyFill="1" applyBorder="1" applyAlignment="1">
      <alignment horizontal="center" vertical="center"/>
    </xf>
    <xf numFmtId="1" fontId="7" fillId="2" borderId="10" xfId="1" applyNumberFormat="1" applyFont="1" applyFill="1" applyBorder="1" applyAlignment="1">
      <alignment vertical="center"/>
    </xf>
    <xf numFmtId="1" fontId="7" fillId="2" borderId="9" xfId="1" applyNumberFormat="1" applyFont="1" applyFill="1" applyBorder="1" applyAlignment="1">
      <alignment vertical="center"/>
    </xf>
    <xf numFmtId="0" fontId="10" fillId="2" borderId="0" xfId="1" applyFont="1" applyFill="1"/>
    <xf numFmtId="1" fontId="7" fillId="2" borderId="13" xfId="1" applyNumberFormat="1" applyFont="1" applyFill="1" applyBorder="1" applyAlignment="1">
      <alignment vertical="center"/>
    </xf>
    <xf numFmtId="1" fontId="7" fillId="2" borderId="14" xfId="1" applyNumberFormat="1" applyFont="1" applyFill="1" applyBorder="1" applyAlignment="1">
      <alignment vertical="center"/>
    </xf>
    <xf numFmtId="1" fontId="7" fillId="2" borderId="15" xfId="1" applyNumberFormat="1" applyFont="1" applyFill="1" applyBorder="1" applyAlignment="1">
      <alignment vertical="center"/>
    </xf>
    <xf numFmtId="1" fontId="7" fillId="2" borderId="15" xfId="1" applyNumberFormat="1" applyFont="1" applyFill="1" applyBorder="1" applyAlignment="1">
      <alignment horizontal="right" vertical="center"/>
    </xf>
    <xf numFmtId="1" fontId="7" fillId="2" borderId="16" xfId="1" applyNumberFormat="1" applyFont="1" applyFill="1" applyBorder="1" applyAlignment="1">
      <alignment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left" vertical="center"/>
    </xf>
    <xf numFmtId="0" fontId="12" fillId="2" borderId="0" xfId="1" applyFont="1" applyFill="1"/>
    <xf numFmtId="1" fontId="7" fillId="2" borderId="3" xfId="1" applyNumberFormat="1" applyFont="1" applyFill="1" applyBorder="1" applyAlignment="1">
      <alignment horizontal="right" vertical="center"/>
    </xf>
    <xf numFmtId="1" fontId="7" fillId="2" borderId="5" xfId="1" applyNumberFormat="1" applyFont="1" applyFill="1" applyBorder="1" applyAlignment="1">
      <alignment horizontal="right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left" vertical="center"/>
    </xf>
    <xf numFmtId="1" fontId="7" fillId="2" borderId="23" xfId="1" applyNumberFormat="1" applyFont="1" applyFill="1" applyBorder="1" applyAlignment="1">
      <alignment vertical="center"/>
    </xf>
    <xf numFmtId="1" fontId="7" fillId="2" borderId="24" xfId="2" applyNumberFormat="1" applyFont="1" applyFill="1" applyBorder="1" applyAlignment="1" applyProtection="1">
      <alignment vertical="center"/>
    </xf>
    <xf numFmtId="1" fontId="7" fillId="2" borderId="16" xfId="2" applyNumberFormat="1" applyFont="1" applyFill="1" applyBorder="1" applyAlignment="1" applyProtection="1">
      <alignment vertical="center"/>
    </xf>
    <xf numFmtId="1" fontId="7" fillId="2" borderId="16" xfId="1" applyNumberFormat="1" applyFont="1" applyFill="1" applyBorder="1" applyAlignment="1">
      <alignment horizontal="right" vertical="center"/>
    </xf>
    <xf numFmtId="0" fontId="7" fillId="2" borderId="24" xfId="1" applyFont="1" applyFill="1" applyBorder="1" applyAlignment="1">
      <alignment horizontal="center" vertical="center"/>
    </xf>
    <xf numFmtId="1" fontId="7" fillId="2" borderId="23" xfId="2" applyNumberFormat="1" applyFont="1" applyFill="1" applyBorder="1" applyAlignment="1" applyProtection="1">
      <alignment vertical="center"/>
    </xf>
    <xf numFmtId="1" fontId="7" fillId="2" borderId="23" xfId="1" applyNumberFormat="1" applyFont="1" applyFill="1" applyBorder="1" applyAlignment="1">
      <alignment horizontal="right" vertical="center"/>
    </xf>
    <xf numFmtId="1" fontId="7" fillId="2" borderId="24" xfId="1" applyNumberFormat="1" applyFont="1" applyFill="1" applyBorder="1" applyAlignment="1">
      <alignment horizontal="right" vertical="center"/>
    </xf>
    <xf numFmtId="0" fontId="7" fillId="2" borderId="25" xfId="1" applyFont="1" applyFill="1" applyBorder="1" applyAlignment="1">
      <alignment horizontal="center" vertical="center"/>
    </xf>
    <xf numFmtId="1" fontId="7" fillId="2" borderId="24" xfId="1" applyNumberFormat="1" applyFont="1" applyFill="1" applyBorder="1" applyAlignment="1">
      <alignment vertical="center"/>
    </xf>
    <xf numFmtId="0" fontId="11" fillId="2" borderId="26" xfId="1" applyFont="1" applyFill="1" applyBorder="1" applyAlignment="1">
      <alignment vertical="center"/>
    </xf>
    <xf numFmtId="0" fontId="11" fillId="2" borderId="27" xfId="1" applyFont="1" applyFill="1" applyBorder="1" applyAlignment="1">
      <alignment vertical="center"/>
    </xf>
    <xf numFmtId="0" fontId="7" fillId="2" borderId="27" xfId="1" applyFont="1" applyFill="1" applyBorder="1" applyAlignment="1">
      <alignment horizontal="left" vertical="center"/>
    </xf>
    <xf numFmtId="0" fontId="4" fillId="2" borderId="0" xfId="1" applyFont="1" applyFill="1"/>
    <xf numFmtId="0" fontId="7" fillId="2" borderId="4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/>
    </xf>
    <xf numFmtId="0" fontId="13" fillId="2" borderId="3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13" fillId="2" borderId="32" xfId="1" applyFont="1" applyFill="1" applyBorder="1" applyAlignment="1">
      <alignment horizontal="center" vertical="center"/>
    </xf>
    <xf numFmtId="0" fontId="10" fillId="2" borderId="0" xfId="1" applyFont="1" applyFill="1" applyBorder="1"/>
    <xf numFmtId="1" fontId="7" fillId="2" borderId="19" xfId="1" applyNumberFormat="1" applyFont="1" applyFill="1" applyBorder="1" applyAlignment="1">
      <alignment horizontal="left" vertical="center"/>
    </xf>
    <xf numFmtId="1" fontId="7" fillId="2" borderId="18" xfId="1" applyNumberFormat="1" applyFont="1" applyFill="1" applyBorder="1" applyAlignment="1">
      <alignment horizontal="left" vertical="center"/>
    </xf>
    <xf numFmtId="0" fontId="11" fillId="2" borderId="18" xfId="1" applyFont="1" applyFill="1" applyBorder="1" applyAlignment="1">
      <alignment vertical="center"/>
    </xf>
    <xf numFmtId="0" fontId="11" fillId="2" borderId="17" xfId="1" applyFont="1" applyFill="1" applyBorder="1" applyAlignment="1">
      <alignment vertical="center"/>
    </xf>
    <xf numFmtId="1" fontId="7" fillId="2" borderId="4" xfId="1" applyNumberFormat="1" applyFont="1" applyFill="1" applyBorder="1" applyAlignment="1">
      <alignment horizontal="left" vertical="center"/>
    </xf>
    <xf numFmtId="1" fontId="7" fillId="2" borderId="12" xfId="1" applyNumberFormat="1" applyFont="1" applyFill="1" applyBorder="1" applyAlignment="1">
      <alignment horizontal="left" vertical="center"/>
    </xf>
    <xf numFmtId="1" fontId="7" fillId="2" borderId="11" xfId="1" applyNumberFormat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center" vertical="center"/>
    </xf>
    <xf numFmtId="1" fontId="7" fillId="2" borderId="9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right"/>
    </xf>
    <xf numFmtId="0" fontId="7" fillId="2" borderId="19" xfId="1" applyFont="1" applyFill="1" applyBorder="1" applyAlignment="1">
      <alignment horizontal="left" vertical="center"/>
    </xf>
    <xf numFmtId="0" fontId="7" fillId="2" borderId="18" xfId="1" applyFont="1" applyFill="1" applyBorder="1" applyAlignment="1">
      <alignment horizontal="left" vertical="center"/>
    </xf>
    <xf numFmtId="0" fontId="7" fillId="2" borderId="17" xfId="1" applyFont="1" applyFill="1" applyBorder="1" applyAlignment="1">
      <alignment horizontal="left" vertical="center"/>
    </xf>
    <xf numFmtId="1" fontId="7" fillId="2" borderId="22" xfId="1" applyNumberFormat="1" applyFont="1" applyFill="1" applyBorder="1" applyAlignment="1">
      <alignment horizontal="left" vertical="center"/>
    </xf>
    <xf numFmtId="1" fontId="7" fillId="2" borderId="1" xfId="1" applyNumberFormat="1" applyFont="1" applyFill="1" applyBorder="1" applyAlignment="1">
      <alignment horizontal="left" vertical="center"/>
    </xf>
    <xf numFmtId="1" fontId="7" fillId="2" borderId="21" xfId="1" applyNumberFormat="1" applyFont="1" applyFill="1" applyBorder="1" applyAlignment="1">
      <alignment horizontal="left" vertical="center"/>
    </xf>
    <xf numFmtId="17" fontId="16" fillId="2" borderId="0" xfId="1" applyNumberFormat="1" applyFont="1" applyFill="1" applyBorder="1" applyAlignment="1">
      <alignment horizontal="right" vertical="center"/>
    </xf>
    <xf numFmtId="0" fontId="15" fillId="2" borderId="4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40" xfId="1" applyFont="1" applyFill="1" applyBorder="1" applyAlignment="1">
      <alignment horizontal="center" vertical="center"/>
    </xf>
    <xf numFmtId="0" fontId="14" fillId="2" borderId="41" xfId="1" applyFont="1" applyFill="1" applyBorder="1" applyAlignment="1">
      <alignment horizontal="right" vertical="center"/>
    </xf>
    <xf numFmtId="0" fontId="14" fillId="2" borderId="12" xfId="1" applyFont="1" applyFill="1" applyBorder="1" applyAlignment="1">
      <alignment horizontal="right" vertical="center"/>
    </xf>
    <xf numFmtId="0" fontId="14" fillId="2" borderId="40" xfId="1" applyFont="1" applyFill="1" applyBorder="1" applyAlignment="1">
      <alignment horizontal="right" vertical="center"/>
    </xf>
    <xf numFmtId="0" fontId="13" fillId="2" borderId="39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3" fillId="2" borderId="38" xfId="1" applyFont="1" applyFill="1" applyBorder="1" applyAlignment="1">
      <alignment vertical="center"/>
    </xf>
    <xf numFmtId="0" fontId="13" fillId="2" borderId="37" xfId="1" applyFont="1" applyFill="1" applyBorder="1" applyAlignment="1">
      <alignment vertical="center"/>
    </xf>
    <xf numFmtId="0" fontId="13" fillId="2" borderId="33" xfId="1" applyFont="1" applyFill="1" applyBorder="1" applyAlignment="1">
      <alignment vertical="center"/>
    </xf>
    <xf numFmtId="0" fontId="13" fillId="2" borderId="27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36" xfId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/>
    </xf>
    <xf numFmtId="1" fontId="18" fillId="2" borderId="5" xfId="1" applyNumberFormat="1" applyFont="1" applyFill="1" applyBorder="1" applyAlignment="1">
      <alignment vertical="center"/>
    </xf>
    <xf numFmtId="1" fontId="18" fillId="2" borderId="4" xfId="1" applyNumberFormat="1" applyFont="1" applyFill="1" applyBorder="1" applyAlignment="1">
      <alignment vertical="center"/>
    </xf>
    <xf numFmtId="1" fontId="18" fillId="2" borderId="10" xfId="1" applyNumberFormat="1" applyFont="1" applyFill="1" applyBorder="1" applyAlignment="1">
      <alignment vertical="center"/>
    </xf>
    <xf numFmtId="1" fontId="18" fillId="2" borderId="2" xfId="1" applyNumberFormat="1" applyFont="1" applyFill="1" applyBorder="1" applyAlignment="1">
      <alignment vertical="center"/>
    </xf>
    <xf numFmtId="2" fontId="19" fillId="2" borderId="0" xfId="1" applyNumberFormat="1" applyFont="1" applyFill="1"/>
    <xf numFmtId="0" fontId="20" fillId="2" borderId="0" xfId="1" applyFont="1" applyFill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tabSelected="1" view="pageBreakPreview" zoomScale="40" zoomScaleSheetLayoutView="40" workbookViewId="0">
      <pane xSplit="3" ySplit="8" topLeftCell="D33" activePane="bottomRight" state="frozen"/>
      <selection pane="topRight" activeCell="D1" sqref="D1"/>
      <selection pane="bottomLeft" activeCell="A9" sqref="A9"/>
      <selection pane="bottomRight" activeCell="P6" sqref="P1:Q1048576"/>
    </sheetView>
  </sheetViews>
  <sheetFormatPr defaultColWidth="10.88671875" defaultRowHeight="18"/>
  <cols>
    <col min="1" max="1" width="8.109375" style="1" customWidth="1"/>
    <col min="2" max="2" width="12.77734375" style="2" customWidth="1"/>
    <col min="3" max="3" width="71.109375" style="1" customWidth="1"/>
    <col min="4" max="5" width="24.44140625" style="1" customWidth="1"/>
    <col min="6" max="6" width="27.44140625" style="1" customWidth="1"/>
    <col min="7" max="7" width="26.44140625" style="1" customWidth="1"/>
    <col min="8" max="8" width="23.6640625" style="1" customWidth="1"/>
    <col min="9" max="9" width="24.77734375" style="1" customWidth="1"/>
    <col min="10" max="10" width="23.77734375" style="1" customWidth="1"/>
    <col min="11" max="11" width="26" style="1" customWidth="1"/>
    <col min="12" max="12" width="22.21875" style="1" customWidth="1"/>
    <col min="13" max="13" width="27" style="1" customWidth="1"/>
    <col min="14" max="14" width="19.21875" style="1" customWidth="1"/>
    <col min="15" max="15" width="24.109375" style="1" customWidth="1"/>
    <col min="16" max="16" width="23.33203125" style="1" customWidth="1"/>
    <col min="17" max="17" width="25.77734375" style="1" customWidth="1"/>
    <col min="18" max="18" width="22.5546875" style="1" customWidth="1"/>
    <col min="19" max="19" width="24.33203125" style="1" customWidth="1"/>
    <col min="20" max="20" width="21.21875" style="1" customWidth="1"/>
    <col min="21" max="16384" width="10.88671875" style="1"/>
  </cols>
  <sheetData>
    <row r="1" spans="1:20" s="55" customFormat="1" ht="29.25" customHeight="1" thickBot="1">
      <c r="B1" s="81" t="s">
        <v>60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20" s="20" customFormat="1" ht="40.200000000000003" customHeight="1" thickBot="1">
      <c r="B2" s="82" t="s">
        <v>59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20" s="20" customFormat="1" ht="24" customHeight="1" thickBot="1">
      <c r="B3" s="85" t="s">
        <v>58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7"/>
    </row>
    <row r="4" spans="1:20" s="20" customFormat="1" ht="45" customHeight="1" thickBot="1">
      <c r="B4" s="88" t="s">
        <v>57</v>
      </c>
      <c r="C4" s="91" t="s">
        <v>56</v>
      </c>
      <c r="D4" s="94" t="s">
        <v>55</v>
      </c>
      <c r="E4" s="95"/>
      <c r="F4" s="94" t="s">
        <v>54</v>
      </c>
      <c r="G4" s="95"/>
      <c r="H4" s="98" t="s">
        <v>53</v>
      </c>
      <c r="I4" s="99"/>
      <c r="J4" s="99"/>
      <c r="K4" s="99"/>
      <c r="L4" s="99"/>
      <c r="M4" s="99"/>
      <c r="N4" s="99"/>
      <c r="O4" s="99"/>
      <c r="P4" s="99"/>
      <c r="Q4" s="99"/>
      <c r="R4" s="94" t="s">
        <v>52</v>
      </c>
      <c r="S4" s="95"/>
    </row>
    <row r="5" spans="1:20" s="20" customFormat="1" ht="81.599999999999994" customHeight="1" thickBot="1">
      <c r="B5" s="89"/>
      <c r="C5" s="92"/>
      <c r="D5" s="96"/>
      <c r="E5" s="97"/>
      <c r="F5" s="96"/>
      <c r="G5" s="97"/>
      <c r="H5" s="68" t="s">
        <v>51</v>
      </c>
      <c r="I5" s="69"/>
      <c r="J5" s="68" t="s">
        <v>50</v>
      </c>
      <c r="K5" s="69"/>
      <c r="L5" s="70" t="s">
        <v>49</v>
      </c>
      <c r="M5" s="71"/>
      <c r="N5" s="68" t="s">
        <v>48</v>
      </c>
      <c r="O5" s="69"/>
      <c r="P5" s="70" t="s">
        <v>47</v>
      </c>
      <c r="Q5" s="72"/>
      <c r="R5" s="100"/>
      <c r="S5" s="101"/>
    </row>
    <row r="6" spans="1:20" s="20" customFormat="1" ht="42" customHeight="1" thickBot="1">
      <c r="B6" s="90"/>
      <c r="C6" s="93"/>
      <c r="D6" s="53" t="s">
        <v>46</v>
      </c>
      <c r="E6" s="52" t="s">
        <v>45</v>
      </c>
      <c r="F6" s="53" t="s">
        <v>46</v>
      </c>
      <c r="G6" s="52" t="s">
        <v>45</v>
      </c>
      <c r="H6" s="54" t="s">
        <v>46</v>
      </c>
      <c r="I6" s="54" t="s">
        <v>45</v>
      </c>
      <c r="J6" s="53" t="s">
        <v>46</v>
      </c>
      <c r="K6" s="52" t="s">
        <v>45</v>
      </c>
      <c r="L6" s="51" t="s">
        <v>46</v>
      </c>
      <c r="M6" s="50" t="s">
        <v>45</v>
      </c>
      <c r="N6" s="53" t="s">
        <v>46</v>
      </c>
      <c r="O6" s="52" t="s">
        <v>45</v>
      </c>
      <c r="P6" s="51" t="s">
        <v>46</v>
      </c>
      <c r="Q6" s="50" t="s">
        <v>45</v>
      </c>
      <c r="R6" s="49" t="s">
        <v>46</v>
      </c>
      <c r="S6" s="48" t="s">
        <v>45</v>
      </c>
    </row>
    <row r="7" spans="1:20" s="46" customFormat="1" ht="24.9" customHeight="1" thickBot="1">
      <c r="B7" s="31"/>
      <c r="C7" s="47"/>
      <c r="D7" s="47"/>
      <c r="E7" s="47"/>
      <c r="F7" s="47"/>
      <c r="G7" s="47"/>
      <c r="H7" s="63">
        <v>3</v>
      </c>
      <c r="I7" s="63"/>
      <c r="J7" s="64">
        <v>4</v>
      </c>
      <c r="K7" s="65"/>
      <c r="L7" s="66">
        <v>5</v>
      </c>
      <c r="M7" s="67"/>
      <c r="N7" s="64">
        <v>6</v>
      </c>
      <c r="O7" s="65"/>
      <c r="P7" s="66">
        <v>7</v>
      </c>
      <c r="Q7" s="67"/>
      <c r="R7" s="64">
        <v>8</v>
      </c>
      <c r="S7" s="65"/>
    </row>
    <row r="8" spans="1:20" ht="44.4" customHeight="1">
      <c r="B8" s="45" t="s">
        <v>44</v>
      </c>
      <c r="C8" s="75" t="s">
        <v>43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  <c r="R8" s="44"/>
      <c r="S8" s="43"/>
    </row>
    <row r="9" spans="1:20" ht="40.799999999999997" customHeight="1">
      <c r="A9" s="1" t="s">
        <v>42</v>
      </c>
      <c r="B9" s="37">
        <v>1</v>
      </c>
      <c r="C9" s="25" t="s">
        <v>41</v>
      </c>
      <c r="D9" s="36">
        <v>617656</v>
      </c>
      <c r="E9" s="36">
        <v>4518172.8565081004</v>
      </c>
      <c r="F9" s="36">
        <f>H9+L9+N9+P9</f>
        <v>440910</v>
      </c>
      <c r="G9" s="36">
        <f>I9+M9+O9+Q9</f>
        <v>2417277.4814385995</v>
      </c>
      <c r="H9" s="25">
        <v>322058</v>
      </c>
      <c r="I9" s="25">
        <v>1348860.1684702998</v>
      </c>
      <c r="J9" s="25">
        <v>138197</v>
      </c>
      <c r="K9" s="25">
        <v>355120.21202969999</v>
      </c>
      <c r="L9" s="25">
        <v>117117</v>
      </c>
      <c r="M9" s="25">
        <v>1067453.3238603999</v>
      </c>
      <c r="N9" s="25">
        <v>1730</v>
      </c>
      <c r="O9" s="25">
        <v>582.98910790000002</v>
      </c>
      <c r="P9" s="35">
        <v>5</v>
      </c>
      <c r="Q9" s="15">
        <v>381</v>
      </c>
      <c r="R9" s="34">
        <v>151189</v>
      </c>
      <c r="S9" s="33">
        <v>1918688.7722151999</v>
      </c>
      <c r="T9" s="7"/>
    </row>
    <row r="10" spans="1:20" ht="40.799999999999997" customHeight="1">
      <c r="B10" s="37">
        <v>2</v>
      </c>
      <c r="C10" s="25" t="s">
        <v>40</v>
      </c>
      <c r="D10" s="36">
        <v>303431</v>
      </c>
      <c r="E10" s="36">
        <v>1328076.0430000001</v>
      </c>
      <c r="F10" s="36">
        <v>259677</v>
      </c>
      <c r="G10" s="36">
        <v>1031570.45677</v>
      </c>
      <c r="H10" s="25">
        <v>186550</v>
      </c>
      <c r="I10" s="25">
        <v>641562.2631199999</v>
      </c>
      <c r="J10" s="25">
        <v>149441</v>
      </c>
      <c r="K10" s="25">
        <v>434347.03162000002</v>
      </c>
      <c r="L10" s="25">
        <v>53440</v>
      </c>
      <c r="M10" s="25">
        <v>275054.08911999996</v>
      </c>
      <c r="N10" s="25">
        <v>19687</v>
      </c>
      <c r="O10" s="25">
        <v>114954.10453</v>
      </c>
      <c r="P10" s="35">
        <v>502</v>
      </c>
      <c r="Q10" s="15">
        <v>11155.375239999999</v>
      </c>
      <c r="R10" s="34">
        <v>43754</v>
      </c>
      <c r="S10" s="33">
        <v>296505.58623000002</v>
      </c>
      <c r="T10" s="7"/>
    </row>
    <row r="11" spans="1:20" ht="40.799999999999997" customHeight="1">
      <c r="B11" s="37">
        <v>3</v>
      </c>
      <c r="C11" s="25" t="s">
        <v>39</v>
      </c>
      <c r="D11" s="25">
        <f t="shared" ref="D11:E15" si="0">F11+R11</f>
        <v>75257</v>
      </c>
      <c r="E11" s="25">
        <f t="shared" si="0"/>
        <v>323217.73115824047</v>
      </c>
      <c r="F11" s="25">
        <f t="shared" ref="F11:G16" si="1">H11+L11+N11+P11</f>
        <v>65270</v>
      </c>
      <c r="G11" s="25">
        <f t="shared" si="1"/>
        <v>237139.69548237798</v>
      </c>
      <c r="H11" s="25">
        <v>33485</v>
      </c>
      <c r="I11" s="25">
        <v>103833.95771999999</v>
      </c>
      <c r="J11" s="25">
        <v>1892</v>
      </c>
      <c r="K11" s="25">
        <v>430.52647519999999</v>
      </c>
      <c r="L11" s="25">
        <v>24087</v>
      </c>
      <c r="M11" s="25">
        <v>99700.586248000007</v>
      </c>
      <c r="N11" s="25">
        <v>7682</v>
      </c>
      <c r="O11" s="25">
        <v>23987.3510666</v>
      </c>
      <c r="P11" s="25">
        <v>16</v>
      </c>
      <c r="Q11" s="25">
        <v>9617.8004477780014</v>
      </c>
      <c r="R11" s="25">
        <v>9987</v>
      </c>
      <c r="S11" s="25">
        <v>86078.035675862498</v>
      </c>
      <c r="T11" s="7"/>
    </row>
    <row r="12" spans="1:20" ht="40.799999999999997" customHeight="1">
      <c r="B12" s="37">
        <v>4</v>
      </c>
      <c r="C12" s="25" t="s">
        <v>38</v>
      </c>
      <c r="D12" s="36">
        <f t="shared" si="0"/>
        <v>110732</v>
      </c>
      <c r="E12" s="36">
        <f t="shared" si="0"/>
        <v>633487</v>
      </c>
      <c r="F12" s="36">
        <f t="shared" si="1"/>
        <v>74785</v>
      </c>
      <c r="G12" s="36">
        <f t="shared" si="1"/>
        <v>294981.29594889993</v>
      </c>
      <c r="H12" s="25">
        <v>27310</v>
      </c>
      <c r="I12" s="25">
        <v>95130.715412199977</v>
      </c>
      <c r="J12" s="25">
        <v>20809</v>
      </c>
      <c r="K12" s="25">
        <v>50148.266166300018</v>
      </c>
      <c r="L12" s="25">
        <v>19851</v>
      </c>
      <c r="M12" s="25">
        <v>153662.33376269997</v>
      </c>
      <c r="N12" s="25">
        <v>27262</v>
      </c>
      <c r="O12" s="25">
        <v>44912.146604969457</v>
      </c>
      <c r="P12" s="35">
        <v>362</v>
      </c>
      <c r="Q12" s="15">
        <v>1276.1001690305402</v>
      </c>
      <c r="R12" s="42">
        <v>35947</v>
      </c>
      <c r="S12" s="33">
        <v>338505.70405110001</v>
      </c>
      <c r="T12" s="7"/>
    </row>
    <row r="13" spans="1:20" ht="40.799999999999997" customHeight="1">
      <c r="B13" s="37">
        <v>5</v>
      </c>
      <c r="C13" s="25" t="s">
        <v>37</v>
      </c>
      <c r="D13" s="25">
        <f t="shared" si="0"/>
        <v>127439</v>
      </c>
      <c r="E13" s="25">
        <f t="shared" si="0"/>
        <v>665907.65410849999</v>
      </c>
      <c r="F13" s="25">
        <f t="shared" si="1"/>
        <v>99808</v>
      </c>
      <c r="G13" s="25">
        <f t="shared" si="1"/>
        <v>431012.48920849996</v>
      </c>
      <c r="H13" s="25">
        <v>72847</v>
      </c>
      <c r="I13" s="25">
        <v>259081.6053</v>
      </c>
      <c r="J13" s="25">
        <v>55561</v>
      </c>
      <c r="K13" s="25">
        <v>149891.46418480002</v>
      </c>
      <c r="L13" s="25">
        <v>26961</v>
      </c>
      <c r="M13" s="25">
        <v>133119.72705799999</v>
      </c>
      <c r="N13" s="25">
        <v>0</v>
      </c>
      <c r="O13" s="25">
        <v>34513.37612980001</v>
      </c>
      <c r="P13" s="25">
        <v>0</v>
      </c>
      <c r="Q13" s="25">
        <v>4297.7807207000005</v>
      </c>
      <c r="R13" s="25">
        <v>27631</v>
      </c>
      <c r="S13" s="33">
        <v>234895.1649</v>
      </c>
      <c r="T13" s="7"/>
    </row>
    <row r="14" spans="1:20" ht="40.799999999999997" customHeight="1">
      <c r="B14" s="41">
        <v>6</v>
      </c>
      <c r="C14" s="25" t="s">
        <v>36</v>
      </c>
      <c r="D14" s="25">
        <f t="shared" si="0"/>
        <v>10582</v>
      </c>
      <c r="E14" s="25">
        <f t="shared" si="0"/>
        <v>79746.62</v>
      </c>
      <c r="F14" s="25">
        <f t="shared" si="1"/>
        <v>4227</v>
      </c>
      <c r="G14" s="25">
        <f t="shared" si="1"/>
        <v>25495.62</v>
      </c>
      <c r="H14" s="25">
        <v>747</v>
      </c>
      <c r="I14" s="25">
        <v>3580.6200000000003</v>
      </c>
      <c r="J14" s="25">
        <v>469</v>
      </c>
      <c r="K14" s="25">
        <v>1995.2360000000003</v>
      </c>
      <c r="L14" s="25">
        <v>3480</v>
      </c>
      <c r="M14" s="25">
        <v>21915</v>
      </c>
      <c r="N14" s="25">
        <v>0</v>
      </c>
      <c r="O14" s="25">
        <v>0</v>
      </c>
      <c r="P14" s="25">
        <v>0</v>
      </c>
      <c r="Q14" s="25">
        <v>0</v>
      </c>
      <c r="R14" s="25">
        <v>6355</v>
      </c>
      <c r="S14" s="33">
        <v>54251</v>
      </c>
      <c r="T14" s="7"/>
    </row>
    <row r="15" spans="1:20" ht="40.799999999999997" customHeight="1">
      <c r="B15" s="37">
        <v>7</v>
      </c>
      <c r="C15" s="25" t="s">
        <v>35</v>
      </c>
      <c r="D15" s="25">
        <f t="shared" si="0"/>
        <v>188922</v>
      </c>
      <c r="E15" s="25">
        <f t="shared" si="0"/>
        <v>1017636.0754300205</v>
      </c>
      <c r="F15" s="25">
        <f t="shared" si="1"/>
        <v>150176</v>
      </c>
      <c r="G15" s="25">
        <f t="shared" si="1"/>
        <v>762727.64046312042</v>
      </c>
      <c r="H15" s="25">
        <v>89078</v>
      </c>
      <c r="I15" s="25">
        <v>369638.58177932998</v>
      </c>
      <c r="J15" s="25">
        <v>72820</v>
      </c>
      <c r="K15" s="25">
        <v>244228.05439663003</v>
      </c>
      <c r="L15" s="25">
        <v>48403</v>
      </c>
      <c r="M15" s="25">
        <v>291685.92573209037</v>
      </c>
      <c r="N15" s="25">
        <v>12695</v>
      </c>
      <c r="O15" s="25">
        <v>101403.1329517</v>
      </c>
      <c r="P15" s="25">
        <v>0</v>
      </c>
      <c r="Q15" s="25">
        <v>0</v>
      </c>
      <c r="R15" s="25">
        <v>38746</v>
      </c>
      <c r="S15" s="33">
        <v>254908.43496689998</v>
      </c>
      <c r="T15" s="7"/>
    </row>
    <row r="16" spans="1:20" ht="40.799999999999997" customHeight="1">
      <c r="B16" s="37">
        <v>8</v>
      </c>
      <c r="C16" s="25" t="s">
        <v>34</v>
      </c>
      <c r="D16" s="25">
        <v>86826</v>
      </c>
      <c r="E16" s="25">
        <v>412876.7637603</v>
      </c>
      <c r="F16" s="25">
        <f t="shared" si="1"/>
        <v>61076</v>
      </c>
      <c r="G16" s="25">
        <f t="shared" si="1"/>
        <v>224297.21982840003</v>
      </c>
      <c r="H16" s="25">
        <v>24468</v>
      </c>
      <c r="I16" s="25">
        <v>80062.040000000023</v>
      </c>
      <c r="J16" s="25">
        <v>12755</v>
      </c>
      <c r="K16" s="25">
        <v>37939.950857599993</v>
      </c>
      <c r="L16" s="25">
        <v>23562</v>
      </c>
      <c r="M16" s="25">
        <v>116458.68112129997</v>
      </c>
      <c r="N16" s="25">
        <v>13046</v>
      </c>
      <c r="O16" s="25">
        <v>27776.498707100011</v>
      </c>
      <c r="P16" s="25">
        <v>0</v>
      </c>
      <c r="Q16" s="25">
        <v>0</v>
      </c>
      <c r="R16" s="25">
        <v>25574</v>
      </c>
      <c r="S16" s="33">
        <v>153150.0506637824</v>
      </c>
      <c r="T16" s="7"/>
    </row>
    <row r="17" spans="2:29" ht="40.799999999999997" customHeight="1">
      <c r="B17" s="37">
        <v>9</v>
      </c>
      <c r="C17" s="25" t="s">
        <v>33</v>
      </c>
      <c r="D17" s="25">
        <v>70384</v>
      </c>
      <c r="E17" s="25">
        <v>708479.96999999986</v>
      </c>
      <c r="F17" s="25">
        <v>51609</v>
      </c>
      <c r="G17" s="25">
        <v>323261.59000000008</v>
      </c>
      <c r="H17" s="25">
        <v>20937</v>
      </c>
      <c r="I17" s="25">
        <v>128157.90000000001</v>
      </c>
      <c r="J17" s="25">
        <v>14257</v>
      </c>
      <c r="K17" s="25">
        <v>95166.87000000001</v>
      </c>
      <c r="L17" s="25">
        <v>24738</v>
      </c>
      <c r="M17" s="25">
        <v>136673.22</v>
      </c>
      <c r="N17" s="25">
        <v>5934</v>
      </c>
      <c r="O17" s="25">
        <v>58430.47</v>
      </c>
      <c r="P17" s="25">
        <v>0</v>
      </c>
      <c r="Q17" s="25">
        <v>0</v>
      </c>
      <c r="R17" s="25">
        <v>18775</v>
      </c>
      <c r="S17" s="33">
        <v>365952.78</v>
      </c>
      <c r="T17" s="7"/>
    </row>
    <row r="18" spans="2:29" ht="40.799999999999997" customHeight="1">
      <c r="B18" s="41">
        <v>10</v>
      </c>
      <c r="C18" s="25" t="s">
        <v>32</v>
      </c>
      <c r="D18" s="25">
        <v>52985.892500000009</v>
      </c>
      <c r="E18" s="25">
        <v>691387.64907044964</v>
      </c>
      <c r="F18" s="25">
        <v>37206.229999999996</v>
      </c>
      <c r="G18" s="25">
        <v>642510.69581044116</v>
      </c>
      <c r="H18" s="25">
        <v>8636</v>
      </c>
      <c r="I18" s="25">
        <v>188326.30598594999</v>
      </c>
      <c r="J18" s="25">
        <v>5827</v>
      </c>
      <c r="K18" s="25">
        <v>64205.80000000001</v>
      </c>
      <c r="L18" s="25">
        <v>24263</v>
      </c>
      <c r="M18" s="25">
        <v>327575.06928365998</v>
      </c>
      <c r="N18" s="25">
        <v>7017</v>
      </c>
      <c r="O18" s="25">
        <v>126609</v>
      </c>
      <c r="P18" s="25">
        <v>0</v>
      </c>
      <c r="Q18" s="25">
        <v>0</v>
      </c>
      <c r="R18" s="25">
        <v>15779.662500000002</v>
      </c>
      <c r="S18" s="33">
        <v>57562.973260008555</v>
      </c>
      <c r="T18" s="7"/>
    </row>
    <row r="19" spans="2:29" ht="40.799999999999997" customHeight="1">
      <c r="B19" s="37">
        <v>11</v>
      </c>
      <c r="C19" s="25" t="s">
        <v>31</v>
      </c>
      <c r="D19" s="36">
        <f>F19+R19</f>
        <v>777551</v>
      </c>
      <c r="E19" s="36">
        <f>G19+S19</f>
        <v>5569854.0005278569</v>
      </c>
      <c r="F19" s="36">
        <f>H19+L19+N19+P19</f>
        <v>347039</v>
      </c>
      <c r="G19" s="36">
        <f>I19+K19+M19+O19+Q19</f>
        <v>2027028.4562098566</v>
      </c>
      <c r="H19" s="36">
        <v>264515</v>
      </c>
      <c r="I19" s="36">
        <v>646434.74546740018</v>
      </c>
      <c r="J19" s="36">
        <v>219344</v>
      </c>
      <c r="K19" s="36">
        <v>439347.00000000006</v>
      </c>
      <c r="L19" s="36">
        <v>35245</v>
      </c>
      <c r="M19" s="36">
        <v>524447.78187389986</v>
      </c>
      <c r="N19" s="25">
        <v>47279</v>
      </c>
      <c r="O19" s="25">
        <v>359961.9283335004</v>
      </c>
      <c r="P19" s="35">
        <v>0</v>
      </c>
      <c r="Q19" s="15">
        <v>56837.000535055995</v>
      </c>
      <c r="R19" s="34">
        <v>430512</v>
      </c>
      <c r="S19" s="33">
        <v>3542825.5443179999</v>
      </c>
      <c r="T19" s="7"/>
    </row>
    <row r="20" spans="2:29" ht="40.799999999999997" customHeight="1" thickBot="1">
      <c r="B20" s="37">
        <v>12</v>
      </c>
      <c r="C20" s="25" t="s">
        <v>30</v>
      </c>
      <c r="D20" s="36">
        <f>F20+R20</f>
        <v>128895</v>
      </c>
      <c r="E20" s="36">
        <f>G20+S20</f>
        <v>920012.5745048786</v>
      </c>
      <c r="F20" s="36">
        <f>H20+L20+N20+P20</f>
        <v>106701.43478260867</v>
      </c>
      <c r="G20" s="36">
        <f>I20+M20+O20+Q20</f>
        <v>519843.77825982589</v>
      </c>
      <c r="H20" s="25">
        <v>68785</v>
      </c>
      <c r="I20" s="25">
        <v>278676.56670269993</v>
      </c>
      <c r="J20" s="25">
        <v>45404.000000000036</v>
      </c>
      <c r="K20" s="25">
        <v>179051.03037770872</v>
      </c>
      <c r="L20" s="25">
        <v>30936.434782608681</v>
      </c>
      <c r="M20" s="25">
        <v>211202.04009176081</v>
      </c>
      <c r="N20" s="25">
        <v>6979.9999999999982</v>
      </c>
      <c r="O20" s="25">
        <v>29965.171465365176</v>
      </c>
      <c r="P20" s="35">
        <v>0</v>
      </c>
      <c r="Q20" s="15">
        <v>0</v>
      </c>
      <c r="R20" s="34">
        <v>22193.565217391319</v>
      </c>
      <c r="S20" s="33">
        <v>400168.79624505277</v>
      </c>
      <c r="T20" s="7"/>
    </row>
    <row r="21" spans="2:29" s="6" customFormat="1" ht="40.799999999999997" customHeight="1" thickBot="1">
      <c r="B21" s="12"/>
      <c r="C21" s="11" t="s">
        <v>6</v>
      </c>
      <c r="D21" s="11">
        <f t="shared" ref="D21:S21" si="2">SUM(D9:D20)</f>
        <v>2550660.8925000001</v>
      </c>
      <c r="E21" s="11">
        <f t="shared" si="2"/>
        <v>16868854.938068349</v>
      </c>
      <c r="F21" s="11">
        <f t="shared" si="2"/>
        <v>1698484.6647826086</v>
      </c>
      <c r="G21" s="11">
        <f t="shared" si="2"/>
        <v>8937146.4194200225</v>
      </c>
      <c r="H21" s="11">
        <f t="shared" si="2"/>
        <v>1119416</v>
      </c>
      <c r="I21" s="11">
        <f t="shared" si="2"/>
        <v>4143345.4699578797</v>
      </c>
      <c r="J21" s="11">
        <f t="shared" si="2"/>
        <v>736776</v>
      </c>
      <c r="K21" s="11">
        <f t="shared" si="2"/>
        <v>2051871.4421079392</v>
      </c>
      <c r="L21" s="11">
        <f t="shared" si="2"/>
        <v>432083.4347826087</v>
      </c>
      <c r="M21" s="11">
        <f t="shared" si="2"/>
        <v>3358947.7781518111</v>
      </c>
      <c r="N21" s="11">
        <f t="shared" si="2"/>
        <v>149312</v>
      </c>
      <c r="O21" s="11">
        <f t="shared" si="2"/>
        <v>923096.16889693507</v>
      </c>
      <c r="P21" s="11">
        <f t="shared" si="2"/>
        <v>885</v>
      </c>
      <c r="Q21" s="10">
        <f t="shared" si="2"/>
        <v>83565.057112564537</v>
      </c>
      <c r="R21" s="18">
        <f t="shared" si="2"/>
        <v>826443.22771739133</v>
      </c>
      <c r="S21" s="8">
        <f t="shared" si="2"/>
        <v>7703492.8425259059</v>
      </c>
      <c r="T21" s="7"/>
    </row>
    <row r="22" spans="2:29" ht="40.799999999999997" customHeight="1">
      <c r="B22" s="27" t="s">
        <v>29</v>
      </c>
      <c r="C22" s="56" t="s">
        <v>28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8"/>
      <c r="Q22" s="58"/>
      <c r="R22" s="58"/>
      <c r="S22" s="59"/>
      <c r="T22" s="7"/>
    </row>
    <row r="23" spans="2:29" ht="40.799999999999997" customHeight="1">
      <c r="B23" s="37">
        <v>13</v>
      </c>
      <c r="C23" s="25" t="s">
        <v>27</v>
      </c>
      <c r="D23" s="36">
        <f>F23+R23</f>
        <v>31116</v>
      </c>
      <c r="E23" s="36">
        <f>G23+S23</f>
        <v>203813.34829500003</v>
      </c>
      <c r="F23" s="36">
        <f>H23+L23+N23+P23</f>
        <v>23825</v>
      </c>
      <c r="G23" s="36">
        <f>I23+M23+O23+Q23</f>
        <v>147542.99400760001</v>
      </c>
      <c r="H23" s="36">
        <v>17170</v>
      </c>
      <c r="I23" s="36">
        <v>91217.889630199978</v>
      </c>
      <c r="J23" s="36">
        <v>11257</v>
      </c>
      <c r="K23" s="36">
        <v>30797.754466299997</v>
      </c>
      <c r="L23" s="36">
        <v>4916</v>
      </c>
      <c r="M23" s="36">
        <v>40835.446191900002</v>
      </c>
      <c r="N23" s="25">
        <v>1739</v>
      </c>
      <c r="O23" s="25">
        <v>15489.658185500011</v>
      </c>
      <c r="P23" s="35">
        <v>0</v>
      </c>
      <c r="Q23" s="15">
        <v>0</v>
      </c>
      <c r="R23" s="34">
        <v>7291</v>
      </c>
      <c r="S23" s="33">
        <v>56270.35428740002</v>
      </c>
      <c r="T23" s="7"/>
    </row>
    <row r="24" spans="2:29" ht="40.799999999999997" customHeight="1">
      <c r="B24" s="37">
        <v>14</v>
      </c>
      <c r="C24" s="25" t="s">
        <v>26</v>
      </c>
      <c r="D24" s="36">
        <v>8009</v>
      </c>
      <c r="E24" s="36">
        <v>94366.856910800008</v>
      </c>
      <c r="F24" s="36">
        <v>3384</v>
      </c>
      <c r="G24" s="36">
        <v>34418.6881011</v>
      </c>
      <c r="H24" s="25">
        <v>180</v>
      </c>
      <c r="I24" s="25">
        <v>8175.0509483999995</v>
      </c>
      <c r="J24" s="25">
        <v>0</v>
      </c>
      <c r="K24" s="25">
        <v>0</v>
      </c>
      <c r="L24" s="25">
        <v>2392</v>
      </c>
      <c r="M24" s="25">
        <v>19439.832609999998</v>
      </c>
      <c r="N24" s="25">
        <v>812</v>
      </c>
      <c r="O24" s="25">
        <v>6803.8045427000015</v>
      </c>
      <c r="P24" s="35">
        <v>0</v>
      </c>
      <c r="Q24" s="15">
        <v>0</v>
      </c>
      <c r="R24" s="34">
        <v>4625</v>
      </c>
      <c r="S24" s="33">
        <v>59948.168809700001</v>
      </c>
      <c r="T24" s="7"/>
    </row>
    <row r="25" spans="2:29" ht="40.799999999999997" customHeight="1">
      <c r="B25" s="37">
        <v>15</v>
      </c>
      <c r="C25" s="25" t="s">
        <v>25</v>
      </c>
      <c r="D25" s="36">
        <f>F25+R25</f>
        <v>2085362</v>
      </c>
      <c r="E25" s="36">
        <f>G25+S25</f>
        <v>5549025.100081319</v>
      </c>
      <c r="F25" s="36">
        <f>H25+L25+N25+P25</f>
        <v>517797</v>
      </c>
      <c r="G25" s="36">
        <f>I25+M25+O25+Q25</f>
        <v>3261939.2353171534</v>
      </c>
      <c r="H25" s="25">
        <v>288008</v>
      </c>
      <c r="I25" s="25">
        <v>1146100.2626260417</v>
      </c>
      <c r="J25" s="25">
        <v>53163</v>
      </c>
      <c r="K25" s="25">
        <v>98989.47489339998</v>
      </c>
      <c r="L25" s="25">
        <v>175135</v>
      </c>
      <c r="M25" s="25">
        <v>2019552.6407301121</v>
      </c>
      <c r="N25" s="25">
        <v>54654</v>
      </c>
      <c r="O25" s="25">
        <v>96286.331961000062</v>
      </c>
      <c r="P25" s="35">
        <v>0</v>
      </c>
      <c r="Q25" s="15">
        <v>0</v>
      </c>
      <c r="R25" s="34">
        <v>1567565</v>
      </c>
      <c r="S25" s="38">
        <v>2287085.8647641661</v>
      </c>
      <c r="T25" s="7"/>
    </row>
    <row r="26" spans="2:29" ht="40.799999999999997" customHeight="1">
      <c r="B26" s="37">
        <v>16</v>
      </c>
      <c r="C26" s="25" t="s">
        <v>24</v>
      </c>
      <c r="D26" s="36">
        <v>394621</v>
      </c>
      <c r="E26" s="36">
        <v>2013724.5009157734</v>
      </c>
      <c r="F26" s="36">
        <v>103074</v>
      </c>
      <c r="G26" s="36">
        <v>1008638.7414064707</v>
      </c>
      <c r="H26" s="36">
        <v>73126</v>
      </c>
      <c r="I26" s="36">
        <v>333376.13399838889</v>
      </c>
      <c r="J26" s="36">
        <v>11776</v>
      </c>
      <c r="K26" s="36">
        <v>22078.115172900001</v>
      </c>
      <c r="L26" s="36">
        <v>24010</v>
      </c>
      <c r="M26" s="36">
        <v>613278.97692685085</v>
      </c>
      <c r="N26" s="25">
        <v>5938</v>
      </c>
      <c r="O26" s="25">
        <v>61983.630481230866</v>
      </c>
      <c r="P26" s="35">
        <v>0</v>
      </c>
      <c r="Q26" s="15">
        <v>0</v>
      </c>
      <c r="R26" s="34">
        <v>291547</v>
      </c>
      <c r="S26" s="33">
        <v>1005085.7595093028</v>
      </c>
      <c r="T26" s="7"/>
    </row>
    <row r="27" spans="2:29" ht="40.799999999999997" customHeight="1">
      <c r="B27" s="37">
        <v>17</v>
      </c>
      <c r="C27" s="25" t="s">
        <v>23</v>
      </c>
      <c r="D27" s="36">
        <f t="shared" ref="D27:E29" si="3">F27+R27</f>
        <v>28312</v>
      </c>
      <c r="E27" s="36">
        <f t="shared" si="3"/>
        <v>485855.77508599998</v>
      </c>
      <c r="F27" s="36">
        <f t="shared" ref="F27:G29" si="4">H27+L27+N27+P27</f>
        <v>17098</v>
      </c>
      <c r="G27" s="36">
        <f t="shared" si="4"/>
        <v>383342.75508819998</v>
      </c>
      <c r="H27" s="36">
        <v>9029</v>
      </c>
      <c r="I27" s="36">
        <v>190775.59142229997</v>
      </c>
      <c r="J27" s="36">
        <v>4745</v>
      </c>
      <c r="K27" s="36">
        <v>41432.928066600012</v>
      </c>
      <c r="L27" s="36">
        <v>8040</v>
      </c>
      <c r="M27" s="36">
        <v>192124.48971729999</v>
      </c>
      <c r="N27" s="25">
        <v>29</v>
      </c>
      <c r="O27" s="25">
        <v>442.67394859999996</v>
      </c>
      <c r="P27" s="35">
        <v>0</v>
      </c>
      <c r="Q27" s="15">
        <v>0</v>
      </c>
      <c r="R27" s="34">
        <v>11214</v>
      </c>
      <c r="S27" s="33">
        <v>102513.0199978</v>
      </c>
      <c r="T27" s="7"/>
    </row>
    <row r="28" spans="2:29" ht="40.799999999999997" customHeight="1">
      <c r="B28" s="37">
        <v>18</v>
      </c>
      <c r="C28" s="25" t="s">
        <v>22</v>
      </c>
      <c r="D28" s="36">
        <f t="shared" si="3"/>
        <v>134169</v>
      </c>
      <c r="E28" s="36">
        <f t="shared" si="3"/>
        <v>389615.42212999996</v>
      </c>
      <c r="F28" s="36">
        <f t="shared" si="4"/>
        <v>60678</v>
      </c>
      <c r="G28" s="36">
        <f t="shared" si="4"/>
        <v>204563.20911</v>
      </c>
      <c r="H28" s="36">
        <v>53570</v>
      </c>
      <c r="I28" s="36">
        <v>47452.991529999999</v>
      </c>
      <c r="J28" s="36">
        <v>49972</v>
      </c>
      <c r="K28" s="36">
        <v>14445.3205</v>
      </c>
      <c r="L28" s="36">
        <v>5133</v>
      </c>
      <c r="M28" s="36">
        <v>155628.13235</v>
      </c>
      <c r="N28" s="25">
        <v>1975</v>
      </c>
      <c r="O28" s="25">
        <v>1482.0852300000001</v>
      </c>
      <c r="P28" s="35">
        <v>0</v>
      </c>
      <c r="Q28" s="15">
        <v>0</v>
      </c>
      <c r="R28" s="34">
        <v>73491</v>
      </c>
      <c r="S28" s="33">
        <v>185052.21301999997</v>
      </c>
      <c r="T28" s="7"/>
    </row>
    <row r="29" spans="2:29" ht="40.799999999999997" customHeight="1">
      <c r="B29" s="37">
        <v>19</v>
      </c>
      <c r="C29" s="25" t="s">
        <v>21</v>
      </c>
      <c r="D29" s="36">
        <f t="shared" si="3"/>
        <v>35487</v>
      </c>
      <c r="E29" s="36">
        <f t="shared" si="3"/>
        <v>129586.18302000003</v>
      </c>
      <c r="F29" s="36">
        <f t="shared" si="4"/>
        <v>22864</v>
      </c>
      <c r="G29" s="36">
        <f t="shared" si="4"/>
        <v>59583.34683000001</v>
      </c>
      <c r="H29" s="25">
        <v>22340</v>
      </c>
      <c r="I29" s="25">
        <v>35906.440500000004</v>
      </c>
      <c r="J29" s="25">
        <v>0</v>
      </c>
      <c r="K29" s="25">
        <v>0</v>
      </c>
      <c r="L29" s="25">
        <v>232</v>
      </c>
      <c r="M29" s="25">
        <v>21723.185925000002</v>
      </c>
      <c r="N29" s="25">
        <v>292</v>
      </c>
      <c r="O29" s="25">
        <v>1953.7204050000003</v>
      </c>
      <c r="P29" s="35">
        <v>0</v>
      </c>
      <c r="Q29" s="15">
        <v>0</v>
      </c>
      <c r="R29" s="34">
        <v>12623</v>
      </c>
      <c r="S29" s="38">
        <v>70002.836190000016</v>
      </c>
      <c r="T29" s="7"/>
      <c r="AC29" s="1">
        <v>0</v>
      </c>
    </row>
    <row r="30" spans="2:29" ht="40.799999999999997" customHeight="1">
      <c r="B30" s="37">
        <v>20</v>
      </c>
      <c r="C30" s="25" t="s">
        <v>20</v>
      </c>
      <c r="D30" s="36">
        <v>459345</v>
      </c>
      <c r="E30" s="36">
        <v>393734</v>
      </c>
      <c r="F30" s="36">
        <v>332573</v>
      </c>
      <c r="G30" s="36">
        <v>233993</v>
      </c>
      <c r="H30" s="36">
        <v>282908</v>
      </c>
      <c r="I30" s="36">
        <v>122712.33</v>
      </c>
      <c r="J30" s="36">
        <v>273650</v>
      </c>
      <c r="K30" s="36">
        <v>57220.82</v>
      </c>
      <c r="L30" s="36">
        <v>49384</v>
      </c>
      <c r="M30" s="36">
        <v>100095.36</v>
      </c>
      <c r="N30" s="25">
        <v>264</v>
      </c>
      <c r="O30" s="25">
        <v>34.47</v>
      </c>
      <c r="P30" s="35">
        <v>4</v>
      </c>
      <c r="Q30" s="15">
        <v>229.06</v>
      </c>
      <c r="R30" s="34">
        <v>126764</v>
      </c>
      <c r="S30" s="33">
        <v>153771.6</v>
      </c>
      <c r="T30" s="7"/>
    </row>
    <row r="31" spans="2:29" ht="40.799999999999997" customHeight="1">
      <c r="B31" s="37">
        <v>21</v>
      </c>
      <c r="C31" s="25" t="s">
        <v>19</v>
      </c>
      <c r="D31" s="36">
        <v>157328</v>
      </c>
      <c r="E31" s="36">
        <v>1416676</v>
      </c>
      <c r="F31" s="36">
        <v>84511</v>
      </c>
      <c r="G31" s="36">
        <v>937057.2</v>
      </c>
      <c r="H31" s="36">
        <v>63386</v>
      </c>
      <c r="I31" s="36">
        <v>434855.9</v>
      </c>
      <c r="J31" s="36">
        <v>0</v>
      </c>
      <c r="K31" s="36">
        <v>0</v>
      </c>
      <c r="L31" s="36">
        <v>9860</v>
      </c>
      <c r="M31" s="36">
        <v>457591.7</v>
      </c>
      <c r="N31" s="36">
        <v>11259</v>
      </c>
      <c r="O31" s="36">
        <v>37618.541882099998</v>
      </c>
      <c r="P31" s="36">
        <v>6</v>
      </c>
      <c r="Q31" s="15">
        <v>6991.1189999999997</v>
      </c>
      <c r="R31" s="40">
        <v>72817</v>
      </c>
      <c r="S31" s="39">
        <v>479618.5</v>
      </c>
      <c r="T31" s="7"/>
    </row>
    <row r="32" spans="2:29" ht="40.799999999999997" customHeight="1">
      <c r="B32" s="37">
        <v>22</v>
      </c>
      <c r="C32" s="25" t="s">
        <v>18</v>
      </c>
      <c r="D32" s="36">
        <f>F32+R32</f>
        <v>2937</v>
      </c>
      <c r="E32" s="36">
        <f>G32+S32</f>
        <v>8355.1306879999975</v>
      </c>
      <c r="F32" s="36">
        <f>H32+L32+N32+P32</f>
        <v>2646</v>
      </c>
      <c r="G32" s="36">
        <f>I32+M32+O32+Q32</f>
        <v>1722.4462197</v>
      </c>
      <c r="H32" s="36">
        <v>24</v>
      </c>
      <c r="I32" s="36">
        <v>235.42621970000002</v>
      </c>
      <c r="J32" s="36">
        <v>68</v>
      </c>
      <c r="K32" s="36">
        <v>37.249999999999993</v>
      </c>
      <c r="L32" s="36">
        <v>18</v>
      </c>
      <c r="M32" s="36">
        <v>98.52</v>
      </c>
      <c r="N32" s="25">
        <v>2604</v>
      </c>
      <c r="O32" s="25">
        <v>1388.5</v>
      </c>
      <c r="P32" s="35">
        <v>0</v>
      </c>
      <c r="Q32" s="15">
        <v>0</v>
      </c>
      <c r="R32" s="34">
        <v>291</v>
      </c>
      <c r="S32" s="33">
        <v>6632.6844682999981</v>
      </c>
      <c r="T32" s="7"/>
    </row>
    <row r="33" spans="2:20" ht="40.799999999999997" customHeight="1">
      <c r="B33" s="37">
        <v>23</v>
      </c>
      <c r="C33" s="25" t="s">
        <v>17</v>
      </c>
      <c r="D33" s="36">
        <f>F33+R33</f>
        <v>103620</v>
      </c>
      <c r="E33" s="36">
        <f>G33+S33</f>
        <v>205164.73613450001</v>
      </c>
      <c r="F33" s="36">
        <f>H33+L33+N33+P33</f>
        <v>97053</v>
      </c>
      <c r="G33" s="36">
        <f>I33+M33+O33+Q33</f>
        <v>86684.356775400098</v>
      </c>
      <c r="H33" s="36">
        <v>74121</v>
      </c>
      <c r="I33" s="36">
        <v>15530.545646900029</v>
      </c>
      <c r="J33" s="36">
        <v>73923</v>
      </c>
      <c r="K33" s="36">
        <v>14807.673158000029</v>
      </c>
      <c r="L33" s="36">
        <v>500</v>
      </c>
      <c r="M33" s="36">
        <v>18230.572164700003</v>
      </c>
      <c r="N33" s="25">
        <v>22432</v>
      </c>
      <c r="O33" s="25">
        <v>52923.238963800068</v>
      </c>
      <c r="P33" s="35">
        <v>0</v>
      </c>
      <c r="Q33" s="15">
        <v>0</v>
      </c>
      <c r="R33" s="34">
        <v>6567</v>
      </c>
      <c r="S33" s="33">
        <v>118480.37935909993</v>
      </c>
      <c r="T33" s="7"/>
    </row>
    <row r="34" spans="2:20" ht="40.799999999999997" customHeight="1">
      <c r="B34" s="37">
        <v>24</v>
      </c>
      <c r="C34" s="25" t="s">
        <v>16</v>
      </c>
      <c r="D34" s="36">
        <v>60794</v>
      </c>
      <c r="E34" s="36">
        <v>254566.92639258961</v>
      </c>
      <c r="F34" s="36">
        <v>31488</v>
      </c>
      <c r="G34" s="36">
        <v>159781.0985062379</v>
      </c>
      <c r="H34" s="25">
        <v>10674</v>
      </c>
      <c r="I34" s="25">
        <v>44497.846161190195</v>
      </c>
      <c r="J34" s="25">
        <v>6919</v>
      </c>
      <c r="K34" s="25">
        <v>21003.517639101738</v>
      </c>
      <c r="L34" s="25">
        <v>19619</v>
      </c>
      <c r="M34" s="25">
        <v>103962.32129734768</v>
      </c>
      <c r="N34" s="25">
        <v>1195</v>
      </c>
      <c r="O34" s="25">
        <v>11320.931047699998</v>
      </c>
      <c r="P34" s="35">
        <v>0</v>
      </c>
      <c r="Q34" s="15">
        <v>0</v>
      </c>
      <c r="R34" s="34">
        <v>29306</v>
      </c>
      <c r="S34" s="38">
        <v>94785.827886351675</v>
      </c>
      <c r="T34" s="7"/>
    </row>
    <row r="35" spans="2:20" ht="40.799999999999997" customHeight="1">
      <c r="B35" s="37">
        <v>25</v>
      </c>
      <c r="C35" s="25" t="s">
        <v>15</v>
      </c>
      <c r="D35" s="36">
        <f>F35+R35</f>
        <v>52392</v>
      </c>
      <c r="E35" s="36">
        <f>G35+S35</f>
        <v>437301.46808800049</v>
      </c>
      <c r="F35" s="36">
        <f t="shared" ref="F35:G37" si="5">H35+L35+N35+P35</f>
        <v>33729</v>
      </c>
      <c r="G35" s="36">
        <f t="shared" si="5"/>
        <v>300328.84310630016</v>
      </c>
      <c r="H35" s="36">
        <v>19994</v>
      </c>
      <c r="I35" s="36">
        <v>165698.73331620012</v>
      </c>
      <c r="J35" s="36">
        <v>830</v>
      </c>
      <c r="K35" s="36">
        <v>2388.1017718999992</v>
      </c>
      <c r="L35" s="36">
        <v>9358</v>
      </c>
      <c r="M35" s="36">
        <v>95497.822606200003</v>
      </c>
      <c r="N35" s="25">
        <v>4377</v>
      </c>
      <c r="O35" s="25">
        <v>39132.287183900022</v>
      </c>
      <c r="P35" s="35">
        <v>0</v>
      </c>
      <c r="Q35" s="15">
        <v>0</v>
      </c>
      <c r="R35" s="34">
        <v>18663</v>
      </c>
      <c r="S35" s="33">
        <v>136972.62498170033</v>
      </c>
      <c r="T35" s="7"/>
    </row>
    <row r="36" spans="2:20" ht="40.799999999999997" customHeight="1">
      <c r="B36" s="37">
        <v>26</v>
      </c>
      <c r="C36" s="25" t="s">
        <v>14</v>
      </c>
      <c r="D36" s="36">
        <f>F36+R36</f>
        <v>131978</v>
      </c>
      <c r="E36" s="36">
        <f>G36+S36</f>
        <v>47354.5246252</v>
      </c>
      <c r="F36" s="36">
        <f t="shared" si="5"/>
        <v>127489</v>
      </c>
      <c r="G36" s="36">
        <f t="shared" si="5"/>
        <v>43167.400847199999</v>
      </c>
      <c r="H36" s="25">
        <v>57152</v>
      </c>
      <c r="I36" s="25">
        <v>19754.4505106</v>
      </c>
      <c r="J36" s="25">
        <v>56596</v>
      </c>
      <c r="K36" s="25">
        <v>19683.913727000003</v>
      </c>
      <c r="L36" s="25">
        <v>6630</v>
      </c>
      <c r="M36" s="25">
        <v>1048.1470297999997</v>
      </c>
      <c r="N36" s="25">
        <v>63707</v>
      </c>
      <c r="O36" s="25">
        <v>22364.803306800004</v>
      </c>
      <c r="P36" s="35">
        <v>0</v>
      </c>
      <c r="Q36" s="15">
        <v>0</v>
      </c>
      <c r="R36" s="34">
        <v>4489</v>
      </c>
      <c r="S36" s="38">
        <v>4187.1237780000001</v>
      </c>
      <c r="T36" s="7"/>
    </row>
    <row r="37" spans="2:20" ht="40.799999999999997" customHeight="1" thickBot="1">
      <c r="B37" s="37">
        <v>27</v>
      </c>
      <c r="C37" s="25" t="s">
        <v>13</v>
      </c>
      <c r="D37" s="36">
        <f>F37+R37</f>
        <v>49106</v>
      </c>
      <c r="E37" s="36">
        <v>32609.89</v>
      </c>
      <c r="F37" s="36">
        <f t="shared" si="5"/>
        <v>47473</v>
      </c>
      <c r="G37" s="36">
        <f t="shared" si="5"/>
        <v>32360.365607600008</v>
      </c>
      <c r="H37" s="36">
        <v>9616</v>
      </c>
      <c r="I37" s="36">
        <v>3285.7174986</v>
      </c>
      <c r="J37" s="36">
        <v>3176</v>
      </c>
      <c r="K37" s="36">
        <v>953.10880760000009</v>
      </c>
      <c r="L37" s="36">
        <v>639</v>
      </c>
      <c r="M37" s="36">
        <v>12103.006123400002</v>
      </c>
      <c r="N37" s="25">
        <v>37218</v>
      </c>
      <c r="O37" s="25">
        <v>16971.641985600007</v>
      </c>
      <c r="P37" s="35">
        <v>0</v>
      </c>
      <c r="Q37" s="15">
        <v>0</v>
      </c>
      <c r="R37" s="34">
        <v>1633</v>
      </c>
      <c r="S37" s="33">
        <v>3502.6464945000007</v>
      </c>
      <c r="T37" s="7"/>
    </row>
    <row r="38" spans="2:20" s="6" customFormat="1" ht="40.799999999999997" customHeight="1" thickBot="1">
      <c r="B38" s="12"/>
      <c r="C38" s="11" t="s">
        <v>6</v>
      </c>
      <c r="D38" s="11">
        <f t="shared" ref="D38:S38" si="6">SUM(D23:D37)</f>
        <v>3734576</v>
      </c>
      <c r="E38" s="11">
        <f t="shared" si="6"/>
        <v>11661749.862367183</v>
      </c>
      <c r="F38" s="11">
        <f t="shared" si="6"/>
        <v>1505682</v>
      </c>
      <c r="G38" s="11">
        <f t="shared" si="6"/>
        <v>6895123.6809229637</v>
      </c>
      <c r="H38" s="11">
        <f t="shared" si="6"/>
        <v>981298</v>
      </c>
      <c r="I38" s="11">
        <f t="shared" si="6"/>
        <v>2659575.3100085212</v>
      </c>
      <c r="J38" s="11">
        <f t="shared" si="6"/>
        <v>546075</v>
      </c>
      <c r="K38" s="11">
        <f t="shared" si="6"/>
        <v>323837.97820280178</v>
      </c>
      <c r="L38" s="11">
        <f t="shared" si="6"/>
        <v>315866</v>
      </c>
      <c r="M38" s="11">
        <f t="shared" si="6"/>
        <v>3851210.1536726104</v>
      </c>
      <c r="N38" s="11">
        <f t="shared" si="6"/>
        <v>208495</v>
      </c>
      <c r="O38" s="11">
        <f t="shared" si="6"/>
        <v>366196.319123931</v>
      </c>
      <c r="P38" s="11">
        <f t="shared" si="6"/>
        <v>10</v>
      </c>
      <c r="Q38" s="11">
        <f t="shared" si="6"/>
        <v>7220.1790000000001</v>
      </c>
      <c r="R38" s="11">
        <f t="shared" si="6"/>
        <v>2228886</v>
      </c>
      <c r="S38" s="11">
        <f t="shared" si="6"/>
        <v>4763909.6035463214</v>
      </c>
      <c r="T38" s="7"/>
    </row>
    <row r="39" spans="2:20" ht="40.799999999999997" customHeight="1" thickBot="1">
      <c r="B39" s="32" t="s">
        <v>12</v>
      </c>
      <c r="C39" s="78" t="s">
        <v>11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0"/>
      <c r="T39" s="7"/>
    </row>
    <row r="40" spans="2:20" s="28" customFormat="1" ht="40.799999999999997" customHeight="1" thickBot="1">
      <c r="B40" s="31">
        <v>28</v>
      </c>
      <c r="C40" s="11" t="s">
        <v>10</v>
      </c>
      <c r="D40" s="30">
        <f>F40+R40</f>
        <v>372252</v>
      </c>
      <c r="E40" s="30">
        <f>G40+S40</f>
        <v>851687.27099780005</v>
      </c>
      <c r="F40" s="30">
        <f>H40+L40+N40+P40</f>
        <v>356437</v>
      </c>
      <c r="G40" s="30">
        <f>I40+M40+O40+Q40</f>
        <v>796064.5744562</v>
      </c>
      <c r="H40" s="30">
        <v>272593</v>
      </c>
      <c r="I40" s="30">
        <v>691429.18</v>
      </c>
      <c r="J40" s="30">
        <v>202938</v>
      </c>
      <c r="K40" s="30">
        <v>425844.09</v>
      </c>
      <c r="L40" s="30">
        <v>78490</v>
      </c>
      <c r="M40" s="30">
        <v>70641.369999999981</v>
      </c>
      <c r="N40" s="30">
        <v>5354</v>
      </c>
      <c r="O40" s="11">
        <v>33994.024456200008</v>
      </c>
      <c r="P40" s="10">
        <v>0</v>
      </c>
      <c r="Q40" s="10">
        <v>0</v>
      </c>
      <c r="R40" s="29">
        <v>15815</v>
      </c>
      <c r="S40" s="8">
        <v>55622.696541600046</v>
      </c>
      <c r="T40" s="7"/>
    </row>
    <row r="41" spans="2:20" s="6" customFormat="1" ht="40.799999999999997" customHeight="1" thickBot="1">
      <c r="B41" s="12"/>
      <c r="C41" s="11" t="s">
        <v>6</v>
      </c>
      <c r="D41" s="11">
        <f t="shared" ref="D41:S41" si="7">D40</f>
        <v>372252</v>
      </c>
      <c r="E41" s="11">
        <f t="shared" si="7"/>
        <v>851687.27099780005</v>
      </c>
      <c r="F41" s="11">
        <f t="shared" si="7"/>
        <v>356437</v>
      </c>
      <c r="G41" s="11">
        <f t="shared" si="7"/>
        <v>796064.5744562</v>
      </c>
      <c r="H41" s="11">
        <f t="shared" si="7"/>
        <v>272593</v>
      </c>
      <c r="I41" s="11">
        <f t="shared" si="7"/>
        <v>691429.18</v>
      </c>
      <c r="J41" s="11">
        <f t="shared" si="7"/>
        <v>202938</v>
      </c>
      <c r="K41" s="11">
        <f t="shared" si="7"/>
        <v>425844.09</v>
      </c>
      <c r="L41" s="11">
        <f t="shared" si="7"/>
        <v>78490</v>
      </c>
      <c r="M41" s="11">
        <f t="shared" si="7"/>
        <v>70641.369999999981</v>
      </c>
      <c r="N41" s="11">
        <f t="shared" si="7"/>
        <v>5354</v>
      </c>
      <c r="O41" s="11">
        <f t="shared" si="7"/>
        <v>33994.024456200008</v>
      </c>
      <c r="P41" s="11">
        <f t="shared" si="7"/>
        <v>0</v>
      </c>
      <c r="Q41" s="11">
        <f t="shared" si="7"/>
        <v>0</v>
      </c>
      <c r="R41" s="11">
        <f t="shared" si="7"/>
        <v>15815</v>
      </c>
      <c r="S41" s="8">
        <f t="shared" si="7"/>
        <v>55622.696541600046</v>
      </c>
      <c r="T41" s="7"/>
    </row>
    <row r="42" spans="2:20" s="20" customFormat="1" ht="40.799999999999997" customHeight="1">
      <c r="B42" s="27" t="s">
        <v>9</v>
      </c>
      <c r="C42" s="56" t="s">
        <v>8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  <c r="Q42" s="58"/>
      <c r="R42" s="58"/>
      <c r="S42" s="59"/>
      <c r="T42" s="7"/>
    </row>
    <row r="43" spans="2:20" s="20" customFormat="1" ht="40.799999999999997" customHeight="1" thickBot="1">
      <c r="B43" s="26">
        <v>29</v>
      </c>
      <c r="C43" s="25" t="s">
        <v>7</v>
      </c>
      <c r="D43" s="24">
        <f>F43+R43</f>
        <v>1537886</v>
      </c>
      <c r="E43" s="24">
        <f>G43+S43</f>
        <v>1086461.6617249001</v>
      </c>
      <c r="F43" s="24">
        <f>H43+L43+N43+P43</f>
        <v>1360291</v>
      </c>
      <c r="G43" s="24">
        <f>I43+M43+O43+Q43</f>
        <v>956547.59292370011</v>
      </c>
      <c r="H43" s="23">
        <v>1127575</v>
      </c>
      <c r="I43" s="23">
        <v>828161.47030060005</v>
      </c>
      <c r="J43" s="23">
        <v>790511</v>
      </c>
      <c r="K43" s="23">
        <v>549172.28721042001</v>
      </c>
      <c r="L43" s="23">
        <v>9451</v>
      </c>
      <c r="M43" s="23">
        <v>11309.37</v>
      </c>
      <c r="N43" s="23">
        <v>223265</v>
      </c>
      <c r="O43" s="23">
        <v>117076.75262310001</v>
      </c>
      <c r="P43" s="23">
        <v>0</v>
      </c>
      <c r="Q43" s="15">
        <v>0</v>
      </c>
      <c r="R43" s="22">
        <v>177595</v>
      </c>
      <c r="S43" s="21">
        <v>129914.06880119999</v>
      </c>
      <c r="T43" s="7"/>
    </row>
    <row r="44" spans="2:20" s="6" customFormat="1" ht="40.799999999999997" customHeight="1" thickBot="1">
      <c r="B44" s="12"/>
      <c r="C44" s="11" t="s">
        <v>6</v>
      </c>
      <c r="D44" s="11">
        <f t="shared" ref="D44:S44" si="8">D43</f>
        <v>1537886</v>
      </c>
      <c r="E44" s="11">
        <f t="shared" si="8"/>
        <v>1086461.6617249001</v>
      </c>
      <c r="F44" s="11">
        <f t="shared" si="8"/>
        <v>1360291</v>
      </c>
      <c r="G44" s="11">
        <f t="shared" si="8"/>
        <v>956547.59292370011</v>
      </c>
      <c r="H44" s="11">
        <f t="shared" si="8"/>
        <v>1127575</v>
      </c>
      <c r="I44" s="11">
        <f t="shared" si="8"/>
        <v>828161.47030060005</v>
      </c>
      <c r="J44" s="11">
        <f t="shared" si="8"/>
        <v>790511</v>
      </c>
      <c r="K44" s="11">
        <f t="shared" si="8"/>
        <v>549172.28721042001</v>
      </c>
      <c r="L44" s="11">
        <f t="shared" si="8"/>
        <v>9451</v>
      </c>
      <c r="M44" s="11">
        <f t="shared" si="8"/>
        <v>11309.37</v>
      </c>
      <c r="N44" s="11">
        <f t="shared" si="8"/>
        <v>223265</v>
      </c>
      <c r="O44" s="11">
        <f t="shared" si="8"/>
        <v>117076.75262310001</v>
      </c>
      <c r="P44" s="11">
        <f t="shared" si="8"/>
        <v>0</v>
      </c>
      <c r="Q44" s="11">
        <f t="shared" si="8"/>
        <v>0</v>
      </c>
      <c r="R44" s="11">
        <f t="shared" si="8"/>
        <v>177595</v>
      </c>
      <c r="S44" s="8">
        <f t="shared" si="8"/>
        <v>129914.06880119999</v>
      </c>
      <c r="T44" s="7"/>
    </row>
    <row r="45" spans="2:20" ht="40.799999999999997" customHeight="1" thickBot="1">
      <c r="B45" s="17"/>
      <c r="C45" s="60" t="s">
        <v>5</v>
      </c>
      <c r="D45" s="61"/>
      <c r="E45" s="61"/>
      <c r="F45" s="61"/>
      <c r="G45" s="61"/>
      <c r="H45" s="61"/>
      <c r="I45" s="61"/>
      <c r="J45" s="61"/>
      <c r="K45" s="61"/>
      <c r="L45" s="61"/>
      <c r="M45" s="62"/>
      <c r="N45" s="19"/>
      <c r="O45" s="19"/>
      <c r="P45" s="16"/>
      <c r="Q45" s="15"/>
      <c r="R45" s="14"/>
      <c r="S45" s="13"/>
      <c r="T45" s="7"/>
    </row>
    <row r="46" spans="2:20" s="108" customFormat="1" ht="40.799999999999997" customHeight="1" thickBot="1">
      <c r="B46" s="102"/>
      <c r="C46" s="103" t="s">
        <v>4</v>
      </c>
      <c r="D46" s="103">
        <f>D21+D38</f>
        <v>6285236.8925000001</v>
      </c>
      <c r="E46" s="103">
        <f>E38+E21</f>
        <v>28530604.800435532</v>
      </c>
      <c r="F46" s="103">
        <f t="shared" ref="F46:S46" si="9">F21+F38</f>
        <v>3204166.6647826089</v>
      </c>
      <c r="G46" s="103">
        <f t="shared" si="9"/>
        <v>15832270.100342985</v>
      </c>
      <c r="H46" s="103">
        <f t="shared" si="9"/>
        <v>2100714</v>
      </c>
      <c r="I46" s="103">
        <f t="shared" si="9"/>
        <v>6802920.7799664009</v>
      </c>
      <c r="J46" s="103">
        <f t="shared" si="9"/>
        <v>1282851</v>
      </c>
      <c r="K46" s="103">
        <f t="shared" si="9"/>
        <v>2375709.4203107408</v>
      </c>
      <c r="L46" s="103">
        <f t="shared" si="9"/>
        <v>747949.43478260865</v>
      </c>
      <c r="M46" s="103">
        <f t="shared" si="9"/>
        <v>7210157.9318244215</v>
      </c>
      <c r="N46" s="103">
        <f t="shared" si="9"/>
        <v>357807</v>
      </c>
      <c r="O46" s="103">
        <f t="shared" si="9"/>
        <v>1289292.4880208662</v>
      </c>
      <c r="P46" s="103">
        <f t="shared" si="9"/>
        <v>895</v>
      </c>
      <c r="Q46" s="104">
        <f t="shared" si="9"/>
        <v>90785.23611256454</v>
      </c>
      <c r="R46" s="105">
        <f t="shared" si="9"/>
        <v>3055329.2277173912</v>
      </c>
      <c r="S46" s="106">
        <f t="shared" si="9"/>
        <v>12467402.446072228</v>
      </c>
      <c r="T46" s="107"/>
    </row>
    <row r="47" spans="2:20" s="6" customFormat="1" ht="40.799999999999997" customHeight="1" thickBot="1">
      <c r="B47" s="12"/>
      <c r="C47" s="11" t="s">
        <v>3</v>
      </c>
      <c r="D47" s="11">
        <v>372252</v>
      </c>
      <c r="E47" s="11">
        <v>851687.27099780005</v>
      </c>
      <c r="F47" s="11">
        <v>356437</v>
      </c>
      <c r="G47" s="11">
        <v>796064.5744562</v>
      </c>
      <c r="H47" s="11">
        <v>272593</v>
      </c>
      <c r="I47" s="11">
        <v>691429.18</v>
      </c>
      <c r="J47" s="11">
        <v>202938</v>
      </c>
      <c r="K47" s="11">
        <v>425844</v>
      </c>
      <c r="L47" s="11">
        <v>78490</v>
      </c>
      <c r="M47" s="11">
        <v>70642</v>
      </c>
      <c r="N47" s="11">
        <v>5354</v>
      </c>
      <c r="O47" s="11">
        <v>33994.024456200008</v>
      </c>
      <c r="P47" s="11">
        <v>0</v>
      </c>
      <c r="Q47" s="15">
        <v>0</v>
      </c>
      <c r="R47" s="9">
        <v>15815</v>
      </c>
      <c r="S47" s="8">
        <v>55622.696541600046</v>
      </c>
      <c r="T47" s="7"/>
    </row>
    <row r="48" spans="2:20" s="6" customFormat="1" ht="40.799999999999997" customHeight="1" thickBot="1">
      <c r="B48" s="12"/>
      <c r="C48" s="11" t="s">
        <v>2</v>
      </c>
      <c r="D48" s="11">
        <f t="shared" ref="D48:S48" si="10">D46+D47</f>
        <v>6657488.8925000001</v>
      </c>
      <c r="E48" s="11">
        <f t="shared" si="10"/>
        <v>29382292.071433332</v>
      </c>
      <c r="F48" s="11">
        <f t="shared" si="10"/>
        <v>3560603.6647826089</v>
      </c>
      <c r="G48" s="11">
        <f t="shared" si="10"/>
        <v>16628334.674799185</v>
      </c>
      <c r="H48" s="11">
        <f t="shared" si="10"/>
        <v>2373307</v>
      </c>
      <c r="I48" s="11">
        <f t="shared" si="10"/>
        <v>7494349.9599664006</v>
      </c>
      <c r="J48" s="11">
        <f t="shared" si="10"/>
        <v>1485789</v>
      </c>
      <c r="K48" s="11">
        <f t="shared" si="10"/>
        <v>2801553.4203107408</v>
      </c>
      <c r="L48" s="11">
        <f t="shared" si="10"/>
        <v>826439.43478260865</v>
      </c>
      <c r="M48" s="11">
        <f t="shared" si="10"/>
        <v>7280799.9318244215</v>
      </c>
      <c r="N48" s="11">
        <f t="shared" si="10"/>
        <v>363161</v>
      </c>
      <c r="O48" s="11">
        <f t="shared" si="10"/>
        <v>1323286.5124770661</v>
      </c>
      <c r="P48" s="11">
        <f t="shared" si="10"/>
        <v>895</v>
      </c>
      <c r="Q48" s="10">
        <f t="shared" si="10"/>
        <v>90785.23611256454</v>
      </c>
      <c r="R48" s="18">
        <f t="shared" si="10"/>
        <v>3071144.2277173912</v>
      </c>
      <c r="S48" s="8">
        <f t="shared" si="10"/>
        <v>12523025.142613828</v>
      </c>
      <c r="T48" s="7"/>
    </row>
    <row r="49" spans="2:20" s="6" customFormat="1" ht="24.9" customHeight="1" thickBot="1">
      <c r="B49" s="17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16"/>
      <c r="Q49" s="15"/>
      <c r="R49" s="14"/>
      <c r="S49" s="13"/>
      <c r="T49" s="7"/>
    </row>
    <row r="50" spans="2:20" s="6" customFormat="1" ht="43.8" customHeight="1" thickBot="1">
      <c r="B50" s="12"/>
      <c r="C50" s="11" t="s">
        <v>1</v>
      </c>
      <c r="D50" s="11">
        <f t="shared" ref="D50:S50" si="11">D48+D44</f>
        <v>8195374.8925000001</v>
      </c>
      <c r="E50" s="11">
        <f t="shared" si="11"/>
        <v>30468753.733158231</v>
      </c>
      <c r="F50" s="11">
        <f t="shared" si="11"/>
        <v>4920894.6647826089</v>
      </c>
      <c r="G50" s="11">
        <f t="shared" si="11"/>
        <v>17584882.267722886</v>
      </c>
      <c r="H50" s="11">
        <f t="shared" si="11"/>
        <v>3500882</v>
      </c>
      <c r="I50" s="11">
        <f t="shared" si="11"/>
        <v>8322511.4302670006</v>
      </c>
      <c r="J50" s="11">
        <f t="shared" si="11"/>
        <v>2276300</v>
      </c>
      <c r="K50" s="11">
        <f t="shared" si="11"/>
        <v>3350725.7075211611</v>
      </c>
      <c r="L50" s="11">
        <f t="shared" si="11"/>
        <v>835890.43478260865</v>
      </c>
      <c r="M50" s="11">
        <f t="shared" si="11"/>
        <v>7292109.3018244216</v>
      </c>
      <c r="N50" s="11">
        <f t="shared" si="11"/>
        <v>586426</v>
      </c>
      <c r="O50" s="11">
        <f t="shared" si="11"/>
        <v>1440363.2651001662</v>
      </c>
      <c r="P50" s="11">
        <f t="shared" si="11"/>
        <v>895</v>
      </c>
      <c r="Q50" s="10">
        <f t="shared" si="11"/>
        <v>90785.23611256454</v>
      </c>
      <c r="R50" s="9">
        <f t="shared" si="11"/>
        <v>3248739.2277173912</v>
      </c>
      <c r="S50" s="8">
        <f t="shared" si="11"/>
        <v>12652939.211415028</v>
      </c>
      <c r="T50" s="7"/>
    </row>
    <row r="51" spans="2:20" ht="35.4" customHeight="1"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74" t="s">
        <v>0</v>
      </c>
      <c r="P51" s="74"/>
      <c r="Q51" s="74"/>
      <c r="R51" s="74"/>
    </row>
    <row r="53" spans="2:20">
      <c r="I53" s="3"/>
    </row>
    <row r="56" spans="2:20">
      <c r="H56" s="3">
        <f>I50+M50+O50+Q50+S50</f>
        <v>29798708.44471918</v>
      </c>
    </row>
  </sheetData>
  <mergeCells count="27">
    <mergeCell ref="B1:Q1"/>
    <mergeCell ref="B2:S2"/>
    <mergeCell ref="B3:S3"/>
    <mergeCell ref="B4:B6"/>
    <mergeCell ref="C4:C6"/>
    <mergeCell ref="D4:E5"/>
    <mergeCell ref="F4:G5"/>
    <mergeCell ref="H4:Q4"/>
    <mergeCell ref="R4:S5"/>
    <mergeCell ref="H5:I5"/>
    <mergeCell ref="O51:R51"/>
    <mergeCell ref="R7:S7"/>
    <mergeCell ref="C8:Q8"/>
    <mergeCell ref="C22:S22"/>
    <mergeCell ref="C39:S39"/>
    <mergeCell ref="J5:K5"/>
    <mergeCell ref="L5:M5"/>
    <mergeCell ref="N5:O5"/>
    <mergeCell ref="P5:Q5"/>
    <mergeCell ref="C49:O49"/>
    <mergeCell ref="C42:S42"/>
    <mergeCell ref="C45:M45"/>
    <mergeCell ref="H7:I7"/>
    <mergeCell ref="J7:K7"/>
    <mergeCell ref="L7:M7"/>
    <mergeCell ref="N7:O7"/>
    <mergeCell ref="P7:Q7"/>
  </mergeCells>
  <printOptions horizontalCentered="1"/>
  <pageMargins left="0.35" right="0.17" top="0.93" bottom="0.17" header="0.17" footer="0.17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14 PS</vt:lpstr>
      <vt:lpstr>'Ann 14 PS'!Print_Area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SLPC</cp:lastModifiedBy>
  <cp:lastPrinted>2022-08-22T08:12:02Z</cp:lastPrinted>
  <dcterms:created xsi:type="dcterms:W3CDTF">2022-08-16T05:27:13Z</dcterms:created>
  <dcterms:modified xsi:type="dcterms:W3CDTF">2022-08-22T08:16:48Z</dcterms:modified>
</cp:coreProperties>
</file>