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PS " sheetId="1" r:id="rId1"/>
  </sheets>
  <externalReferences>
    <externalReference r:id="rId2"/>
  </externalReferences>
  <definedNames>
    <definedName name="_xlnm.Print_Area" localSheetId="0">'PS '!$A$1:$U$51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M21" i="1" l="1"/>
  <c r="G19" i="1" l="1"/>
  <c r="E19" i="1" s="1"/>
  <c r="F18" i="1" l="1"/>
  <c r="D18" i="1" s="1"/>
  <c r="H44" i="1" l="1"/>
  <c r="I44" i="1"/>
  <c r="J44" i="1"/>
  <c r="K44" i="1"/>
  <c r="L44" i="1"/>
  <c r="M44" i="1"/>
  <c r="N44" i="1"/>
  <c r="O44" i="1"/>
  <c r="P44" i="1"/>
  <c r="Q44" i="1"/>
  <c r="R44" i="1"/>
  <c r="S44" i="1"/>
  <c r="Q18" i="1" l="1"/>
  <c r="G18" i="1" s="1"/>
  <c r="E18" i="1" s="1"/>
  <c r="H41" i="1" l="1"/>
  <c r="I41" i="1"/>
  <c r="J41" i="1"/>
  <c r="K41" i="1"/>
  <c r="L41" i="1"/>
  <c r="M41" i="1"/>
  <c r="N41" i="1"/>
  <c r="O41" i="1"/>
  <c r="P41" i="1"/>
  <c r="Q41" i="1"/>
  <c r="R41" i="1"/>
  <c r="S41" i="1"/>
  <c r="M38" i="1" l="1"/>
  <c r="G33" i="1" l="1"/>
  <c r="E33" i="1" s="1"/>
  <c r="F33" i="1"/>
  <c r="D33" i="1" s="1"/>
  <c r="G9" i="1" l="1"/>
  <c r="E9" i="1" s="1"/>
  <c r="F9" i="1"/>
  <c r="D9" i="1" s="1"/>
  <c r="G13" i="1" l="1"/>
  <c r="F13" i="1"/>
  <c r="G40" i="1" l="1"/>
  <c r="G41" i="1" s="1"/>
  <c r="G47" i="1" s="1"/>
  <c r="F40" i="1"/>
  <c r="D40" i="1" s="1"/>
  <c r="D41" i="1" s="1"/>
  <c r="D47" i="1" s="1"/>
  <c r="R47" i="1"/>
  <c r="F15" i="1"/>
  <c r="H47" i="1"/>
  <c r="I47" i="1"/>
  <c r="J47" i="1"/>
  <c r="K47" i="1"/>
  <c r="L47" i="1"/>
  <c r="M47" i="1"/>
  <c r="N47" i="1"/>
  <c r="O47" i="1"/>
  <c r="P47" i="1"/>
  <c r="Q47" i="1"/>
  <c r="S47" i="1"/>
  <c r="E40" i="1" l="1"/>
  <c r="E41" i="1" s="1"/>
  <c r="E47" i="1" s="1"/>
  <c r="F41" i="1"/>
  <c r="F47" i="1" s="1"/>
  <c r="G43" i="1" l="1"/>
  <c r="F43" i="1"/>
  <c r="F24" i="1"/>
  <c r="D24" i="1" s="1"/>
  <c r="G24" i="1"/>
  <c r="E24" i="1" s="1"/>
  <c r="F25" i="1"/>
  <c r="D25" i="1" s="1"/>
  <c r="G25" i="1"/>
  <c r="E25" i="1" s="1"/>
  <c r="F26" i="1"/>
  <c r="D26" i="1" s="1"/>
  <c r="G26" i="1"/>
  <c r="E26" i="1" s="1"/>
  <c r="F27" i="1"/>
  <c r="D27" i="1" s="1"/>
  <c r="G27" i="1"/>
  <c r="E27" i="1" s="1"/>
  <c r="F28" i="1"/>
  <c r="D28" i="1" s="1"/>
  <c r="G28" i="1"/>
  <c r="E28" i="1" s="1"/>
  <c r="F29" i="1"/>
  <c r="D29" i="1" s="1"/>
  <c r="G29" i="1"/>
  <c r="E29" i="1" s="1"/>
  <c r="F30" i="1"/>
  <c r="D30" i="1" s="1"/>
  <c r="G30" i="1"/>
  <c r="E30" i="1" s="1"/>
  <c r="D31" i="1"/>
  <c r="G31" i="1"/>
  <c r="E31" i="1" s="1"/>
  <c r="F32" i="1"/>
  <c r="D32" i="1" s="1"/>
  <c r="G32" i="1"/>
  <c r="E32" i="1" s="1"/>
  <c r="F34" i="1"/>
  <c r="D34" i="1" s="1"/>
  <c r="G34" i="1"/>
  <c r="E34" i="1" s="1"/>
  <c r="F35" i="1"/>
  <c r="D35" i="1" s="1"/>
  <c r="G35" i="1"/>
  <c r="E35" i="1" s="1"/>
  <c r="F36" i="1"/>
  <c r="D36" i="1" s="1"/>
  <c r="G36" i="1"/>
  <c r="E36" i="1" s="1"/>
  <c r="F37" i="1"/>
  <c r="D37" i="1" s="1"/>
  <c r="G37" i="1"/>
  <c r="G23" i="1"/>
  <c r="E23" i="1" s="1"/>
  <c r="F23" i="1"/>
  <c r="D23" i="1" s="1"/>
  <c r="F10" i="1"/>
  <c r="G10" i="1"/>
  <c r="F11" i="1"/>
  <c r="G11" i="1"/>
  <c r="F12" i="1"/>
  <c r="G12" i="1"/>
  <c r="F14" i="1"/>
  <c r="G14" i="1"/>
  <c r="G15" i="1"/>
  <c r="F16" i="1"/>
  <c r="G16" i="1"/>
  <c r="F17" i="1"/>
  <c r="G17" i="1"/>
  <c r="F19" i="1"/>
  <c r="F20" i="1"/>
  <c r="G20" i="1"/>
  <c r="D43" i="1" l="1"/>
  <c r="D44" i="1" s="1"/>
  <c r="F44" i="1"/>
  <c r="E43" i="1"/>
  <c r="E44" i="1" s="1"/>
  <c r="G44" i="1"/>
  <c r="E38" i="1"/>
  <c r="S38" i="1"/>
  <c r="R38" i="1"/>
  <c r="Q38" i="1"/>
  <c r="P38" i="1"/>
  <c r="O38" i="1"/>
  <c r="N38" i="1"/>
  <c r="L38" i="1"/>
  <c r="K38" i="1"/>
  <c r="J38" i="1"/>
  <c r="I38" i="1"/>
  <c r="H38" i="1"/>
  <c r="Q21" i="1"/>
  <c r="P21" i="1"/>
  <c r="O21" i="1"/>
  <c r="N21" i="1"/>
  <c r="L21" i="1"/>
  <c r="K21" i="1"/>
  <c r="J21" i="1"/>
  <c r="I21" i="1"/>
  <c r="H21" i="1"/>
  <c r="G38" i="1" l="1"/>
  <c r="F21" i="1"/>
  <c r="F38" i="1"/>
  <c r="D38" i="1" s="1"/>
  <c r="I46" i="1"/>
  <c r="M46" i="1"/>
  <c r="M48" i="1" s="1"/>
  <c r="M50" i="1" s="1"/>
  <c r="Q46" i="1"/>
  <c r="Q48" i="1" s="1"/>
  <c r="Q50" i="1" s="1"/>
  <c r="H46" i="1"/>
  <c r="L46" i="1"/>
  <c r="L48" i="1" s="1"/>
  <c r="L50" i="1" s="1"/>
  <c r="P46" i="1"/>
  <c r="P48" i="1" s="1"/>
  <c r="P50" i="1" s="1"/>
  <c r="J46" i="1"/>
  <c r="J48" i="1" s="1"/>
  <c r="J50" i="1" s="1"/>
  <c r="N46" i="1"/>
  <c r="N48" i="1" s="1"/>
  <c r="N50" i="1" s="1"/>
  <c r="K46" i="1"/>
  <c r="K48" i="1" s="1"/>
  <c r="K50" i="1" s="1"/>
  <c r="O46" i="1"/>
  <c r="O48" i="1" s="1"/>
  <c r="O50" i="1" s="1"/>
  <c r="H48" i="1" l="1"/>
  <c r="H50" i="1" s="1"/>
  <c r="G46" i="1"/>
  <c r="G48" i="1" s="1"/>
  <c r="G50" i="1" s="1"/>
  <c r="I48" i="1"/>
  <c r="I50" i="1" s="1"/>
  <c r="F46" i="1"/>
  <c r="F48" i="1" s="1"/>
  <c r="F50" i="1" s="1"/>
  <c r="E17" i="1"/>
  <c r="E15" i="1"/>
  <c r="E13" i="1"/>
  <c r="D14" i="1"/>
  <c r="D16" i="1"/>
  <c r="D20" i="1"/>
  <c r="D19" i="1"/>
  <c r="D17" i="1"/>
  <c r="D15" i="1"/>
  <c r="D13" i="1"/>
  <c r="E14" i="1"/>
  <c r="E16" i="1"/>
  <c r="E20" i="1"/>
  <c r="R21" i="1"/>
  <c r="R46" i="1" s="1"/>
  <c r="S21" i="1"/>
  <c r="S46" i="1" s="1"/>
  <c r="D11" i="1"/>
  <c r="E11" i="1"/>
  <c r="D10" i="1"/>
  <c r="D12" i="1"/>
  <c r="E10" i="1"/>
  <c r="E12" i="1"/>
  <c r="E21" i="1" l="1"/>
  <c r="S48" i="1"/>
  <c r="R48" i="1"/>
  <c r="D21" i="1"/>
  <c r="D46" i="1" s="1"/>
  <c r="D48" i="1" s="1"/>
  <c r="D50" i="1" s="1"/>
  <c r="E46" i="1" l="1"/>
  <c r="E48" i="1" s="1"/>
  <c r="E50" i="1" s="1"/>
  <c r="R50" i="1"/>
  <c r="S50" i="1"/>
</calcChain>
</file>

<file path=xl/sharedStrings.xml><?xml version="1.0" encoding="utf-8"?>
<sst xmlns="http://schemas.openxmlformats.org/spreadsheetml/2006/main" count="78" uniqueCount="61">
  <si>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</si>
  <si>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</si>
  <si>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</si>
  <si>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</si>
  <si>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</si>
  <si>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</si>
  <si>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</si>
  <si>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</si>
  <si>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</si>
  <si>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</si>
  <si>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</si>
  <si>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</si>
  <si>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</si>
  <si>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</si>
  <si>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>Punjab &amp; Sind Bank</t>
  </si>
  <si>
    <t>Bank of India</t>
  </si>
  <si>
    <t>Bank of Maharashtra</t>
  </si>
  <si>
    <t>TOTAL</t>
  </si>
  <si>
    <t>B.</t>
  </si>
  <si>
    <t>PRIVATE SECTOR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</si>
  <si>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</si>
  <si>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</si>
  <si>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</si>
  <si>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</si>
  <si>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</si>
  <si>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</si>
  <si>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</si>
  <si>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</si>
  <si>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</si>
  <si>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</si>
  <si>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</si>
  <si>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</si>
  <si>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</si>
  <si>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</si>
  <si>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SCHEDULED COMMERCIAL BANKS</t>
  </si>
  <si>
    <t>Comm.Bks (A+B)</t>
  </si>
  <si>
    <t>RRBs ( C)</t>
  </si>
  <si>
    <t>TOTAL (A+B+C)</t>
  </si>
  <si>
    <t>SLBC PUNJAB</t>
  </si>
  <si>
    <t>G.TOTAL (A+B+C+D)</t>
  </si>
  <si>
    <t>RBL Bank</t>
  </si>
  <si>
    <t>Punjab National Bank</t>
  </si>
  <si>
    <t>UCO Bank</t>
  </si>
  <si>
    <t>IDBI Bank</t>
  </si>
  <si>
    <t>J&amp;K Bank</t>
  </si>
  <si>
    <t>HDFC Bank</t>
  </si>
  <si>
    <t>ICICI Bank</t>
  </si>
  <si>
    <t>Central Bank Of India</t>
  </si>
  <si>
    <t>Indian Bank</t>
  </si>
  <si>
    <t>Canara Bank</t>
  </si>
  <si>
    <t>Indian Overseas Bank</t>
  </si>
  <si>
    <t>State Bank Of India</t>
  </si>
  <si>
    <t>Union Bank Of India</t>
  </si>
  <si>
    <t>S.No.</t>
  </si>
  <si>
    <t>Capital Small Finance Bank</t>
  </si>
  <si>
    <t>(Amount in lacs)</t>
  </si>
  <si>
    <t>Bank of Baroda</t>
  </si>
  <si>
    <t xml:space="preserve"> </t>
  </si>
  <si>
    <t>Punjab State Cooperative Bank</t>
  </si>
  <si>
    <t>PRIORITY/ NON-PRIORITY SECTOR ADVANCES AS ON 31.03.2022</t>
  </si>
  <si>
    <t xml:space="preserve">                                                                                                                                                    Annexure- 14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</si>
</sst>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0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ahoma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2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4"/>
      <color theme="1"/>
      <name val="Times New Roman"/>
      <family val="1"/>
    </font>
    <font>
      <b/>
      <sz val="20"/>
      <color theme="1"/>
      <name val="Tahoma"/>
      <family val="2"/>
    </font>
    <font>
      <sz val="12"/>
      <color theme="1"/>
      <name val="Times New Roman"/>
      <family val="1"/>
    </font>
    <font>
      <sz val="14"/>
      <color theme="1"/>
      <name val="Tahoma"/>
      <family val="2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ahoma"/>
      <family val="2"/>
    </font>
    <font>
      <b/>
      <sz val="22"/>
      <color theme="1"/>
      <name val="Tahoma"/>
      <family val="2"/>
    </font>
    <font>
      <b/>
      <sz val="22"/>
      <color theme="1"/>
      <name val="Rupee Foradian"/>
      <family val="2"/>
    </font>
    <font>
      <sz val="22"/>
      <color theme="1"/>
      <name val="Times New Roman"/>
      <family val="1"/>
    </font>
    <font>
      <sz val="22"/>
      <color theme="1"/>
      <name val="Tahoma"/>
      <family val="2"/>
    </font>
    <font>
      <sz val="14"/>
      <color theme="3"/>
      <name val="Times New Roman"/>
      <family val="1"/>
    </font>
    <font>
      <b/>
      <sz val="24"/>
      <color theme="1"/>
      <name val="Tahoma"/>
      <family val="2"/>
    </font>
    <font>
      <b/>
      <sz val="2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15" fillId="0" borderId="0" applyNumberFormat="0" applyBorder="0" applyProtection="0"/>
    <xf numFmtId="0" fontId="5" fillId="0" borderId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5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27" fillId="2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9" fillId="0" borderId="0" xfId="0" applyFont="1" applyFill="1"/>
    <xf numFmtId="0" fontId="16" fillId="0" borderId="0" xfId="0" applyFont="1" applyFill="1"/>
    <xf numFmtId="0" fontId="23" fillId="0" borderId="28" xfId="0" applyFont="1" applyFill="1" applyBorder="1" applyAlignment="1">
      <alignment horizontal="left" vertical="center"/>
    </xf>
    <xf numFmtId="1" fontId="23" fillId="0" borderId="37" xfId="0" applyNumberFormat="1" applyFont="1" applyFill="1" applyBorder="1" applyAlignment="1">
      <alignment vertical="center"/>
    </xf>
    <xf numFmtId="0" fontId="20" fillId="0" borderId="0" xfId="0" applyFont="1" applyFill="1"/>
    <xf numFmtId="0" fontId="26" fillId="0" borderId="15" xfId="0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vertical="center"/>
    </xf>
    <xf numFmtId="1" fontId="23" fillId="0" borderId="25" xfId="0" applyNumberFormat="1" applyFont="1" applyFill="1" applyBorder="1" applyAlignment="1">
      <alignment vertical="center"/>
    </xf>
    <xf numFmtId="1" fontId="23" fillId="0" borderId="36" xfId="0" applyNumberFormat="1" applyFont="1" applyFill="1" applyBorder="1" applyAlignment="1">
      <alignment vertical="center"/>
    </xf>
    <xf numFmtId="1" fontId="23" fillId="0" borderId="16" xfId="0" applyNumberFormat="1" applyFont="1" applyFill="1" applyBorder="1" applyAlignment="1">
      <alignment vertical="center"/>
    </xf>
    <xf numFmtId="0" fontId="23" fillId="0" borderId="33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vertical="center"/>
    </xf>
    <xf numFmtId="1" fontId="23" fillId="0" borderId="34" xfId="1" applyNumberFormat="1" applyFont="1" applyFill="1" applyBorder="1" applyAlignment="1" applyProtection="1">
      <alignment vertical="center"/>
    </xf>
    <xf numFmtId="1" fontId="23" fillId="0" borderId="33" xfId="1" applyNumberFormat="1" applyFont="1" applyFill="1" applyBorder="1" applyAlignment="1" applyProtection="1">
      <alignment vertical="center"/>
    </xf>
    <xf numFmtId="1" fontId="23" fillId="0" borderId="35" xfId="0" applyNumberFormat="1" applyFont="1" applyFill="1" applyBorder="1" applyAlignment="1">
      <alignment vertical="center"/>
    </xf>
    <xf numFmtId="1" fontId="23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23" fillId="0" borderId="6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18" fillId="2" borderId="0" xfId="0" applyFont="1" applyFill="1"/>
    <xf numFmtId="0" fontId="23" fillId="0" borderId="1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" fontId="23" fillId="0" borderId="30" xfId="0" applyNumberFormat="1" applyFont="1" applyFill="1" applyBorder="1" applyAlignment="1">
      <alignment vertical="center"/>
    </xf>
    <xf numFmtId="1" fontId="23" fillId="0" borderId="30" xfId="0" applyNumberFormat="1" applyFont="1" applyFill="1" applyBorder="1" applyAlignment="1">
      <alignment horizontal="right" vertical="center"/>
    </xf>
    <xf numFmtId="1" fontId="23" fillId="0" borderId="30" xfId="1" applyNumberFormat="1" applyFont="1" applyFill="1" applyBorder="1" applyAlignment="1" applyProtection="1">
      <alignment vertical="center"/>
    </xf>
    <xf numFmtId="1" fontId="23" fillId="0" borderId="29" xfId="1" applyNumberFormat="1" applyFont="1" applyFill="1" applyBorder="1" applyAlignment="1" applyProtection="1">
      <alignment vertical="center"/>
    </xf>
    <xf numFmtId="1" fontId="23" fillId="0" borderId="31" xfId="0" applyNumberFormat="1" applyFont="1" applyFill="1" applyBorder="1" applyAlignment="1">
      <alignment vertical="center"/>
    </xf>
    <xf numFmtId="1" fontId="23" fillId="0" borderId="29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1" fontId="23" fillId="0" borderId="31" xfId="1" applyNumberFormat="1" applyFont="1" applyFill="1" applyBorder="1" applyAlignment="1" applyProtection="1">
      <alignment vertical="center"/>
    </xf>
    <xf numFmtId="1" fontId="23" fillId="0" borderId="29" xfId="0" applyNumberFormat="1" applyFont="1" applyFill="1" applyBorder="1" applyAlignment="1">
      <alignment horizontal="right" vertical="center"/>
    </xf>
    <xf numFmtId="1" fontId="23" fillId="0" borderId="31" xfId="0" applyNumberFormat="1" applyFont="1" applyFill="1" applyBorder="1" applyAlignment="1">
      <alignment horizontal="right" vertical="center"/>
    </xf>
    <xf numFmtId="0" fontId="21" fillId="0" borderId="0" xfId="0" applyFont="1" applyFill="1"/>
    <xf numFmtId="1" fontId="23" fillId="0" borderId="26" xfId="0" applyNumberFormat="1" applyFont="1" applyFill="1" applyBorder="1" applyAlignment="1">
      <alignment horizontal="right" vertical="center"/>
    </xf>
    <xf numFmtId="0" fontId="23" fillId="0" borderId="15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>
      <alignment horizontal="right" vertical="center"/>
    </xf>
    <xf numFmtId="1" fontId="23" fillId="0" borderId="32" xfId="0" applyNumberFormat="1" applyFont="1" applyFill="1" applyBorder="1" applyAlignment="1">
      <alignment vertical="center"/>
    </xf>
    <xf numFmtId="1" fontId="23" fillId="0" borderId="13" xfId="0" applyNumberFormat="1" applyFont="1" applyFill="1" applyBorder="1" applyAlignment="1">
      <alignment vertical="center"/>
    </xf>
    <xf numFmtId="1" fontId="23" fillId="0" borderId="14" xfId="0" applyNumberFormat="1" applyFont="1" applyFill="1" applyBorder="1" applyAlignment="1">
      <alignment vertical="center"/>
    </xf>
    <xf numFmtId="0" fontId="27" fillId="0" borderId="0" xfId="0" applyFont="1" applyFill="1"/>
    <xf numFmtId="17" fontId="28" fillId="0" borderId="0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left" vertical="center"/>
    </xf>
    <xf numFmtId="1" fontId="23" fillId="0" borderId="2" xfId="0" applyNumberFormat="1" applyFont="1" applyFill="1" applyBorder="1" applyAlignment="1">
      <alignment horizontal="left" vertical="center"/>
    </xf>
    <xf numFmtId="1" fontId="23" fillId="0" borderId="27" xfId="0" applyNumberFormat="1" applyFont="1" applyFill="1" applyBorder="1" applyAlignment="1">
      <alignment horizontal="left" vertical="center"/>
    </xf>
    <xf numFmtId="1" fontId="23" fillId="0" borderId="34" xfId="0" applyNumberFormat="1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left" vertical="center"/>
    </xf>
    <xf numFmtId="1" fontId="23" fillId="0" borderId="40" xfId="0" applyNumberFormat="1" applyFont="1" applyFill="1" applyBorder="1" applyAlignment="1">
      <alignment horizontal="left" vertical="center"/>
    </xf>
    <xf numFmtId="0" fontId="25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1" fontId="23" fillId="0" borderId="8" xfId="0" applyNumberFormat="1" applyFont="1" applyFill="1" applyBorder="1" applyAlignment="1">
      <alignment horizontal="left" vertical="center"/>
    </xf>
    <xf numFmtId="1" fontId="23" fillId="0" borderId="9" xfId="0" applyNumberFormat="1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</cellXfs>
  <cellStyles count="36">
    <cellStyle name="Currency 2" xfId="8"/>
    <cellStyle name="Currency 2 2" xfId="19"/>
    <cellStyle name="Excel Built-in Normal" xfId="2"/>
    <cellStyle name="Excel Built-in Normal 1" xfId="3"/>
    <cellStyle name="Excel Built-in Normal 2" xfId="4"/>
    <cellStyle name="Hyperlink" xfId="1" builtinId="8"/>
    <cellStyle name="Normal" xfId="0" builtinId="0"/>
    <cellStyle name="Normal 11" xfId="20"/>
    <cellStyle name="Normal 12" xfId="21"/>
    <cellStyle name="Normal 13" xfId="22"/>
    <cellStyle name="Normal 14" xfId="23"/>
    <cellStyle name="Normal 2" xfId="5"/>
    <cellStyle name="Normal 2 2" xfId="13"/>
    <cellStyle name="Normal 2 2 2" xfId="18"/>
    <cellStyle name="Normal 2 4" xfId="24"/>
    <cellStyle name="Normal 23" xfId="25"/>
    <cellStyle name="Normal 26" xfId="26"/>
    <cellStyle name="Normal 3" xfId="7"/>
    <cellStyle name="Normal 3 2" xfId="9"/>
    <cellStyle name="Normal 3 3" xfId="27"/>
    <cellStyle name="Normal 3 5" xfId="28"/>
    <cellStyle name="Normal 30" xfId="29"/>
    <cellStyle name="Normal 4" xfId="10"/>
    <cellStyle name="Normal 4 2" xfId="30"/>
    <cellStyle name="Normal 5" xfId="11"/>
    <cellStyle name="Normal 6" xfId="12"/>
    <cellStyle name="Normal 6 2" xfId="16"/>
    <cellStyle name="Normal 6 3" xfId="31"/>
    <cellStyle name="Normal 7" xfId="14"/>
    <cellStyle name="Normal 7 2" xfId="32"/>
    <cellStyle name="Normal 8" xfId="15"/>
    <cellStyle name="Normal 8 2" xfId="33"/>
    <cellStyle name="Normal 9" xfId="17"/>
    <cellStyle name="Normal 9 2" xfId="34"/>
    <cellStyle name="Percent 2" xfId="3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PC/Desktop/159%20Meeting/Bank%20Data/IOB%2027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Detail"/>
      <sheetName val="ATMs"/>
      <sheetName val="DEPOSIT"/>
      <sheetName val="PS"/>
      <sheetName val="WS1"/>
      <sheetName val="WS1 (2)"/>
      <sheetName val="MINOR1"/>
      <sheetName val="MIN-DIS1"/>
      <sheetName val="WOMEN1"/>
      <sheetName val="WOMEN2"/>
      <sheetName val="WOMEN3"/>
      <sheetName val="WOM-DIS"/>
      <sheetName val="NPA REVIEW AGRI"/>
      <sheetName val="AGRI.TERM LOAN"/>
      <sheetName val="NRI Deposits"/>
      <sheetName val="Edu. Loans"/>
      <sheetName val="Detail of Education Loan"/>
      <sheetName val="REVIEW education loans "/>
      <sheetName val="nayak"/>
      <sheetName val="KCC ATM cum Dr.Card"/>
      <sheetName val="KCC"/>
      <sheetName val="KCC GOLD Security"/>
      <sheetName val="GCC "/>
      <sheetName val="DRI"/>
      <sheetName val="KCC Seeded with Aadhar"/>
      <sheetName val="SME New Accs"/>
      <sheetName val="COLL FREE SME"/>
      <sheetName val="MSME"/>
      <sheetName val="RESTRUCTURING MSME"/>
      <sheetName val="NPA REVIEW MSME"/>
      <sheetName val="ECLGS "/>
      <sheetName val="CGSS"/>
      <sheetName val="AIF "/>
      <sheetName val="NPS "/>
      <sheetName val="REVIEW MSME"/>
      <sheetName val="ACP Disbursement"/>
      <sheetName val="ACP Outstanding"/>
      <sheetName val="GLC"/>
      <sheetName val="SICK MSE UNITS"/>
      <sheetName val="NPAs "/>
      <sheetName val="BONDS"/>
      <sheetName val="Export-1"/>
      <sheetName val="Export-2"/>
      <sheetName val="sarfaesi"/>
      <sheetName val="FLC CAMPS"/>
      <sheetName val="Housing finance"/>
      <sheetName val="RECOVERY UNDER PS"/>
      <sheetName val="agro process "/>
      <sheetName val="PMMY Progress"/>
      <sheetName val="Bank Mitra"/>
      <sheetName val="Rupay cards"/>
      <sheetName val="Standup India Prog."/>
      <sheetName val="Jansuraksha"/>
      <sheetName val="PMSBY_PMJJBY Target-Achiev."/>
      <sheetName val="APY Tgt Achiev"/>
      <sheetName val="PMSBY"/>
      <sheetName val="PMJJBY"/>
      <sheetName val="APY"/>
      <sheetName val="claim settled-PMJDY"/>
      <sheetName val="claim settled-PMSBY"/>
      <sheetName val="claim settled-PMJJBY"/>
      <sheetName val="Solar Pumpset"/>
      <sheetName val="PM Awas Yojana(CLSS)"/>
      <sheetName val="FLC to be appointed"/>
      <sheetName val="Jiwan Praman Patra"/>
      <sheetName val="Warehous.Receipts"/>
      <sheetName val="Digital Transaction"/>
      <sheetName val="SMA"/>
      <sheetName val="Medium"/>
      <sheetName val="SMA 2"/>
      <sheetName val="Agri Clinic-ABC"/>
      <sheetName val="Debt Swap"/>
    </sheetNames>
    <sheetDataSet>
      <sheetData sheetId="0"/>
      <sheetData sheetId="1"/>
      <sheetData sheetId="2"/>
      <sheetData sheetId="3">
        <row r="12">
          <cell r="P12">
            <v>351.05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590.76699999999994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zoomScale="40" zoomScaleSheetLayoutView="40" workbookViewId="0">
      <selection activeCell="C8" sqref="C8:Q8"/>
    </sheetView>
  </sheetViews>
  <sheetFormatPr defaultColWidth="8.90625" defaultRowHeight="18"/>
  <cols>
    <col min="1" max="1" width="6.6328125" style="19" customWidth="1"/>
    <col min="2" max="2" width="10.453125" style="37" customWidth="1"/>
    <col min="3" max="3" width="58.1796875" style="19" customWidth="1"/>
    <col min="4" max="5" width="20" style="19" customWidth="1"/>
    <col min="6" max="6" width="22.453125" style="19" customWidth="1"/>
    <col min="7" max="7" width="21.6328125" style="19" customWidth="1"/>
    <col min="8" max="8" width="19.36328125" style="19" customWidth="1"/>
    <col min="9" max="9" width="20.26953125" style="19" customWidth="1"/>
    <col min="10" max="10" width="19.453125" style="19" customWidth="1"/>
    <col min="11" max="11" width="21.26953125" style="19" customWidth="1"/>
    <col min="12" max="12" width="18.1796875" style="19" customWidth="1"/>
    <col min="13" max="13" width="22.08984375" style="19" customWidth="1"/>
    <col min="14" max="14" width="15.7265625" style="19" customWidth="1"/>
    <col min="15" max="15" width="19.7265625" style="19" customWidth="1"/>
    <col min="16" max="16" width="19.08984375" style="19" customWidth="1"/>
    <col min="17" max="17" width="21.08984375" style="19" customWidth="1"/>
    <col min="18" max="18" width="18.453125" style="19" customWidth="1"/>
    <col min="19" max="19" width="19.90625" style="19" customWidth="1"/>
    <col min="20" max="21" width="8.90625" style="19"/>
    <col min="22" max="16384" width="8.90625" style="4"/>
  </cols>
  <sheetData>
    <row r="1" spans="1:21" s="1" customFormat="1" ht="29.25" customHeight="1" thickBot="1">
      <c r="A1" s="11"/>
      <c r="B1" s="67" t="s">
        <v>60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1"/>
      <c r="S1" s="11"/>
      <c r="T1" s="11"/>
      <c r="U1" s="11"/>
    </row>
    <row r="2" spans="1:21" s="2" customFormat="1" ht="40.200000000000003" customHeight="1" thickBot="1">
      <c r="A2" s="12"/>
      <c r="B2" s="68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12"/>
      <c r="U2" s="12"/>
    </row>
    <row r="3" spans="1:21" s="2" customFormat="1" ht="24" customHeight="1" thickBot="1">
      <c r="A3" s="12"/>
      <c r="B3" s="71" t="s">
        <v>55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12"/>
      <c r="U3" s="12"/>
    </row>
    <row r="4" spans="1:21" s="2" customFormat="1" ht="45" customHeight="1" thickBot="1">
      <c r="A4" s="12"/>
      <c r="B4" s="74" t="s">
        <v>53</v>
      </c>
      <c r="C4" s="77" t="s">
        <v>0</v>
      </c>
      <c r="D4" s="82" t="s">
        <v>1</v>
      </c>
      <c r="E4" s="83"/>
      <c r="F4" s="82" t="s">
        <v>2</v>
      </c>
      <c r="G4" s="83"/>
      <c r="H4" s="80" t="s">
        <v>3</v>
      </c>
      <c r="I4" s="81"/>
      <c r="J4" s="81"/>
      <c r="K4" s="81"/>
      <c r="L4" s="81"/>
      <c r="M4" s="81"/>
      <c r="N4" s="81"/>
      <c r="O4" s="81"/>
      <c r="P4" s="81"/>
      <c r="Q4" s="81"/>
      <c r="R4" s="82" t="s">
        <v>4</v>
      </c>
      <c r="S4" s="83"/>
      <c r="T4" s="12"/>
      <c r="U4" s="12"/>
    </row>
    <row r="5" spans="1:21" s="2" customFormat="1" ht="81.599999999999994" customHeight="1" thickBot="1">
      <c r="A5" s="12"/>
      <c r="B5" s="75"/>
      <c r="C5" s="78"/>
      <c r="D5" s="91"/>
      <c r="E5" s="92"/>
      <c r="F5" s="91"/>
      <c r="G5" s="92"/>
      <c r="H5" s="86" t="s">
        <v>5</v>
      </c>
      <c r="I5" s="87"/>
      <c r="J5" s="86" t="s">
        <v>6</v>
      </c>
      <c r="K5" s="87"/>
      <c r="L5" s="88" t="s">
        <v>7</v>
      </c>
      <c r="M5" s="89"/>
      <c r="N5" s="86" t="s">
        <v>8</v>
      </c>
      <c r="O5" s="87"/>
      <c r="P5" s="88" t="s">
        <v>9</v>
      </c>
      <c r="Q5" s="90"/>
      <c r="R5" s="84"/>
      <c r="S5" s="85"/>
      <c r="T5" s="12"/>
      <c r="U5" s="12"/>
    </row>
    <row r="6" spans="1:21" s="2" customFormat="1" ht="42" customHeight="1" thickBot="1">
      <c r="A6" s="12"/>
      <c r="B6" s="76"/>
      <c r="C6" s="79"/>
      <c r="D6" s="45" t="s">
        <v>10</v>
      </c>
      <c r="E6" s="46" t="s">
        <v>11</v>
      </c>
      <c r="F6" s="45" t="s">
        <v>10</v>
      </c>
      <c r="G6" s="46" t="s">
        <v>11</v>
      </c>
      <c r="H6" s="13" t="s">
        <v>10</v>
      </c>
      <c r="I6" s="13" t="s">
        <v>11</v>
      </c>
      <c r="J6" s="45" t="s">
        <v>10</v>
      </c>
      <c r="K6" s="46" t="s">
        <v>11</v>
      </c>
      <c r="L6" s="14" t="s">
        <v>10</v>
      </c>
      <c r="M6" s="15" t="s">
        <v>11</v>
      </c>
      <c r="N6" s="45" t="s">
        <v>10</v>
      </c>
      <c r="O6" s="46" t="s">
        <v>11</v>
      </c>
      <c r="P6" s="14" t="s">
        <v>10</v>
      </c>
      <c r="Q6" s="15" t="s">
        <v>11</v>
      </c>
      <c r="R6" s="16" t="s">
        <v>10</v>
      </c>
      <c r="S6" s="17" t="s">
        <v>11</v>
      </c>
      <c r="T6" s="12"/>
      <c r="U6" s="12"/>
    </row>
    <row r="7" spans="1:21" s="3" customFormat="1" ht="24.9" customHeight="1" thickBot="1">
      <c r="A7" s="18"/>
      <c r="B7" s="43"/>
      <c r="C7" s="44"/>
      <c r="D7" s="44"/>
      <c r="E7" s="44"/>
      <c r="F7" s="44"/>
      <c r="G7" s="44"/>
      <c r="H7" s="102">
        <v>3</v>
      </c>
      <c r="I7" s="102"/>
      <c r="J7" s="94">
        <v>4</v>
      </c>
      <c r="K7" s="95"/>
      <c r="L7" s="100">
        <v>5</v>
      </c>
      <c r="M7" s="101"/>
      <c r="N7" s="94">
        <v>6</v>
      </c>
      <c r="O7" s="95"/>
      <c r="P7" s="100">
        <v>7</v>
      </c>
      <c r="Q7" s="101"/>
      <c r="R7" s="94">
        <v>8</v>
      </c>
      <c r="S7" s="95"/>
      <c r="T7" s="18"/>
      <c r="U7" s="18"/>
    </row>
    <row r="8" spans="1:21" ht="44.4" customHeight="1">
      <c r="B8" s="39" t="s">
        <v>12</v>
      </c>
      <c r="C8" s="110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2"/>
      <c r="R8" s="40"/>
      <c r="S8" s="41"/>
    </row>
    <row r="9" spans="1:21" s="8" customFormat="1" ht="40.799999999999997" customHeight="1">
      <c r="A9" s="19" t="s">
        <v>57</v>
      </c>
      <c r="B9" s="47">
        <v>1</v>
      </c>
      <c r="C9" s="48" t="s">
        <v>41</v>
      </c>
      <c r="D9" s="49">
        <f t="shared" ref="D9:D21" si="0">F9+R9</f>
        <v>602589</v>
      </c>
      <c r="E9" s="49">
        <f t="shared" ref="E9:E20" si="1">G9+S9</f>
        <v>4834840.5307739004</v>
      </c>
      <c r="F9" s="49">
        <f t="shared" ref="F9:F17" si="2">H9+L9+N9+P9</f>
        <v>450645</v>
      </c>
      <c r="G9" s="49">
        <f t="shared" ref="G9:G17" si="3">I9+M9+O9+Q9</f>
        <v>2557409.5307739</v>
      </c>
      <c r="H9" s="48">
        <v>328127</v>
      </c>
      <c r="I9" s="48">
        <v>1464175.4539541998</v>
      </c>
      <c r="J9" s="48">
        <v>252860</v>
      </c>
      <c r="K9" s="48">
        <v>678393.12546500005</v>
      </c>
      <c r="L9" s="48">
        <v>120691</v>
      </c>
      <c r="M9" s="48">
        <v>1092346</v>
      </c>
      <c r="N9" s="48">
        <v>1823</v>
      </c>
      <c r="O9" s="48">
        <v>612.07681969999999</v>
      </c>
      <c r="P9" s="50">
        <v>4</v>
      </c>
      <c r="Q9" s="21">
        <v>276</v>
      </c>
      <c r="R9" s="51">
        <v>151944</v>
      </c>
      <c r="S9" s="52">
        <v>2277431</v>
      </c>
      <c r="T9" s="19"/>
      <c r="U9" s="19"/>
    </row>
    <row r="10" spans="1:21" s="9" customFormat="1" ht="40.799999999999997" customHeight="1">
      <c r="A10" s="19"/>
      <c r="B10" s="47">
        <v>2</v>
      </c>
      <c r="C10" s="48" t="s">
        <v>14</v>
      </c>
      <c r="D10" s="49">
        <f t="shared" si="0"/>
        <v>284590</v>
      </c>
      <c r="E10" s="49">
        <f t="shared" si="1"/>
        <v>1360983.8215000001</v>
      </c>
      <c r="F10" s="49">
        <f t="shared" si="2"/>
        <v>242076</v>
      </c>
      <c r="G10" s="49">
        <f t="shared" si="3"/>
        <v>938287.82150000008</v>
      </c>
      <c r="H10" s="48">
        <v>184981</v>
      </c>
      <c r="I10" s="48">
        <v>659809.90143000009</v>
      </c>
      <c r="J10" s="48">
        <v>148778</v>
      </c>
      <c r="K10" s="48">
        <v>457997.1808400001</v>
      </c>
      <c r="L10" s="48">
        <v>54670</v>
      </c>
      <c r="M10" s="48">
        <v>276036.06378999999</v>
      </c>
      <c r="N10" s="48">
        <v>2425</v>
      </c>
      <c r="O10" s="48">
        <v>2441.8562799999995</v>
      </c>
      <c r="P10" s="50">
        <v>0</v>
      </c>
      <c r="Q10" s="21">
        <v>0</v>
      </c>
      <c r="R10" s="51">
        <v>42514</v>
      </c>
      <c r="S10" s="52">
        <v>422696</v>
      </c>
      <c r="T10" s="19"/>
      <c r="U10" s="19"/>
    </row>
    <row r="11" spans="1:21" s="6" customFormat="1" ht="40.799999999999997" customHeight="1">
      <c r="A11" s="19"/>
      <c r="B11" s="47">
        <v>3</v>
      </c>
      <c r="C11" s="48" t="s">
        <v>42</v>
      </c>
      <c r="D11" s="48">
        <f t="shared" si="0"/>
        <v>99063</v>
      </c>
      <c r="E11" s="48">
        <f t="shared" si="1"/>
        <v>613137.53232</v>
      </c>
      <c r="F11" s="48">
        <f t="shared" si="2"/>
        <v>95054</v>
      </c>
      <c r="G11" s="48">
        <f t="shared" si="3"/>
        <v>580202.11100000003</v>
      </c>
      <c r="H11" s="48">
        <v>57848</v>
      </c>
      <c r="I11" s="48">
        <v>187389.35920000001</v>
      </c>
      <c r="J11" s="48">
        <v>29327</v>
      </c>
      <c r="K11" s="48">
        <v>61466</v>
      </c>
      <c r="L11" s="48">
        <v>24263</v>
      </c>
      <c r="M11" s="48">
        <v>324331.75180000003</v>
      </c>
      <c r="N11" s="48">
        <v>12943</v>
      </c>
      <c r="O11" s="48">
        <v>68481</v>
      </c>
      <c r="P11" s="48">
        <v>0</v>
      </c>
      <c r="Q11" s="48">
        <v>0</v>
      </c>
      <c r="R11" s="48">
        <v>4009</v>
      </c>
      <c r="S11" s="48">
        <v>32935.421320000001</v>
      </c>
      <c r="T11" s="19"/>
      <c r="U11" s="19"/>
    </row>
    <row r="12" spans="1:21" s="9" customFormat="1" ht="40.799999999999997" customHeight="1">
      <c r="A12" s="19"/>
      <c r="B12" s="47">
        <v>4</v>
      </c>
      <c r="C12" s="48" t="s">
        <v>56</v>
      </c>
      <c r="D12" s="49">
        <f t="shared" si="0"/>
        <v>104042</v>
      </c>
      <c r="E12" s="49">
        <f t="shared" si="1"/>
        <v>612194.30732913059</v>
      </c>
      <c r="F12" s="49">
        <f t="shared" si="2"/>
        <v>65342</v>
      </c>
      <c r="G12" s="49">
        <f t="shared" si="3"/>
        <v>294066.30732913053</v>
      </c>
      <c r="H12" s="48">
        <v>25540</v>
      </c>
      <c r="I12" s="48">
        <v>90760.481611300027</v>
      </c>
      <c r="J12" s="48">
        <v>18054</v>
      </c>
      <c r="K12" s="48">
        <v>43995.599663200002</v>
      </c>
      <c r="L12" s="48">
        <v>19762</v>
      </c>
      <c r="M12" s="48">
        <v>152563.72554879996</v>
      </c>
      <c r="N12" s="48">
        <v>19685</v>
      </c>
      <c r="O12" s="48">
        <v>49475</v>
      </c>
      <c r="P12" s="50">
        <v>355</v>
      </c>
      <c r="Q12" s="21">
        <v>1267.1001690305402</v>
      </c>
      <c r="R12" s="53">
        <v>38700</v>
      </c>
      <c r="S12" s="52">
        <v>318128</v>
      </c>
      <c r="T12" s="19"/>
      <c r="U12" s="19"/>
    </row>
    <row r="13" spans="1:21" s="10" customFormat="1" ht="40.799999999999997" customHeight="1">
      <c r="A13" s="19"/>
      <c r="B13" s="47">
        <v>5</v>
      </c>
      <c r="C13" s="48" t="s">
        <v>15</v>
      </c>
      <c r="D13" s="48">
        <f t="shared" si="0"/>
        <v>130126</v>
      </c>
      <c r="E13" s="48">
        <f t="shared" si="1"/>
        <v>677610.75424700021</v>
      </c>
      <c r="F13" s="48">
        <f t="shared" si="2"/>
        <v>97126</v>
      </c>
      <c r="G13" s="48">
        <f t="shared" si="3"/>
        <v>438335.74664700014</v>
      </c>
      <c r="H13" s="48">
        <v>70160</v>
      </c>
      <c r="I13" s="48">
        <v>266027.72460000007</v>
      </c>
      <c r="J13" s="48">
        <v>52788</v>
      </c>
      <c r="K13" s="48">
        <v>151290.18301780001</v>
      </c>
      <c r="L13" s="48">
        <v>26966</v>
      </c>
      <c r="M13" s="48">
        <v>134029.88327610001</v>
      </c>
      <c r="N13" s="48">
        <v>0</v>
      </c>
      <c r="O13" s="48">
        <v>33710.200866300002</v>
      </c>
      <c r="P13" s="48">
        <v>0</v>
      </c>
      <c r="Q13" s="48">
        <v>4567.9379045999995</v>
      </c>
      <c r="R13" s="48">
        <v>33000</v>
      </c>
      <c r="S13" s="52">
        <v>239275.00760000001</v>
      </c>
      <c r="T13" s="19"/>
      <c r="U13" s="66"/>
    </row>
    <row r="14" spans="1:21" s="9" customFormat="1" ht="40.799999999999997" customHeight="1">
      <c r="A14" s="19"/>
      <c r="B14" s="54">
        <v>6</v>
      </c>
      <c r="C14" s="48" t="s">
        <v>16</v>
      </c>
      <c r="D14" s="48">
        <f t="shared" si="0"/>
        <v>10582</v>
      </c>
      <c r="E14" s="48">
        <f t="shared" si="1"/>
        <v>79746.62</v>
      </c>
      <c r="F14" s="48">
        <f t="shared" si="2"/>
        <v>4227</v>
      </c>
      <c r="G14" s="48">
        <f t="shared" si="3"/>
        <v>25495.62</v>
      </c>
      <c r="H14" s="48">
        <v>747</v>
      </c>
      <c r="I14" s="48">
        <v>3580.6200000000003</v>
      </c>
      <c r="J14" s="48">
        <v>469</v>
      </c>
      <c r="K14" s="48">
        <v>1995.2360000000003</v>
      </c>
      <c r="L14" s="48">
        <v>3480</v>
      </c>
      <c r="M14" s="48">
        <v>21915</v>
      </c>
      <c r="N14" s="48">
        <v>0</v>
      </c>
      <c r="O14" s="48">
        <v>0</v>
      </c>
      <c r="P14" s="48">
        <v>0</v>
      </c>
      <c r="Q14" s="48">
        <v>0</v>
      </c>
      <c r="R14" s="48">
        <v>6355</v>
      </c>
      <c r="S14" s="52">
        <v>54251</v>
      </c>
      <c r="T14" s="19"/>
      <c r="U14" s="19"/>
    </row>
    <row r="15" spans="1:21" s="10" customFormat="1" ht="40.799999999999997" customHeight="1">
      <c r="A15" s="19"/>
      <c r="B15" s="47">
        <v>7</v>
      </c>
      <c r="C15" s="48" t="s">
        <v>49</v>
      </c>
      <c r="D15" s="48">
        <f t="shared" si="0"/>
        <v>187018</v>
      </c>
      <c r="E15" s="48">
        <f t="shared" si="1"/>
        <v>985253.90221546986</v>
      </c>
      <c r="F15" s="48">
        <f t="shared" si="2"/>
        <v>147503</v>
      </c>
      <c r="G15" s="48">
        <f t="shared" si="3"/>
        <v>739405.83830395783</v>
      </c>
      <c r="H15" s="48">
        <v>84914</v>
      </c>
      <c r="I15" s="48">
        <v>358981.02051872498</v>
      </c>
      <c r="J15" s="48">
        <v>68001</v>
      </c>
      <c r="K15" s="48">
        <v>234355.48934640002</v>
      </c>
      <c r="L15" s="48">
        <v>49968</v>
      </c>
      <c r="M15" s="48">
        <v>281940.40706903278</v>
      </c>
      <c r="N15" s="48">
        <v>12621</v>
      </c>
      <c r="O15" s="48">
        <v>98484.410716199971</v>
      </c>
      <c r="P15" s="48">
        <v>0</v>
      </c>
      <c r="Q15" s="48">
        <v>0</v>
      </c>
      <c r="R15" s="48">
        <v>39515</v>
      </c>
      <c r="S15" s="52">
        <v>245848.063911512</v>
      </c>
      <c r="T15" s="19"/>
      <c r="U15" s="66"/>
    </row>
    <row r="16" spans="1:21" s="10" customFormat="1" ht="40.799999999999997" customHeight="1">
      <c r="A16" s="19"/>
      <c r="B16" s="47">
        <v>8</v>
      </c>
      <c r="C16" s="48" t="s">
        <v>47</v>
      </c>
      <c r="D16" s="48">
        <f t="shared" si="0"/>
        <v>86826</v>
      </c>
      <c r="E16" s="48">
        <f t="shared" si="1"/>
        <v>416711.01910289994</v>
      </c>
      <c r="F16" s="48">
        <f t="shared" si="2"/>
        <v>61252</v>
      </c>
      <c r="G16" s="48">
        <f t="shared" si="3"/>
        <v>263560.96843911754</v>
      </c>
      <c r="H16" s="48">
        <v>24644</v>
      </c>
      <c r="I16" s="48">
        <v>80240.719999999987</v>
      </c>
      <c r="J16" s="48">
        <v>12755</v>
      </c>
      <c r="K16" s="48">
        <v>37939.950857599993</v>
      </c>
      <c r="L16" s="48">
        <v>23562</v>
      </c>
      <c r="M16" s="48">
        <v>155543.74973201755</v>
      </c>
      <c r="N16" s="48">
        <v>13046</v>
      </c>
      <c r="O16" s="48">
        <v>27776.498707100011</v>
      </c>
      <c r="P16" s="48">
        <v>0</v>
      </c>
      <c r="Q16" s="48">
        <v>0</v>
      </c>
      <c r="R16" s="48">
        <v>25574</v>
      </c>
      <c r="S16" s="52">
        <v>153150.0506637824</v>
      </c>
      <c r="T16" s="19"/>
      <c r="U16" s="66"/>
    </row>
    <row r="17" spans="1:29" s="9" customFormat="1" ht="40.799999999999997" customHeight="1">
      <c r="A17" s="19"/>
      <c r="B17" s="47">
        <v>9</v>
      </c>
      <c r="C17" s="48" t="s">
        <v>48</v>
      </c>
      <c r="D17" s="48">
        <f t="shared" si="0"/>
        <v>66733</v>
      </c>
      <c r="E17" s="48">
        <f t="shared" si="1"/>
        <v>672451.58</v>
      </c>
      <c r="F17" s="48">
        <f t="shared" si="2"/>
        <v>49394</v>
      </c>
      <c r="G17" s="48">
        <f t="shared" si="3"/>
        <v>361505.57999999996</v>
      </c>
      <c r="H17" s="48">
        <v>18881</v>
      </c>
      <c r="I17" s="48">
        <v>144075</v>
      </c>
      <c r="J17" s="48">
        <v>13107</v>
      </c>
      <c r="K17" s="48">
        <v>98297.279999999999</v>
      </c>
      <c r="L17" s="48">
        <v>20877</v>
      </c>
      <c r="M17" s="48">
        <v>131079</v>
      </c>
      <c r="N17" s="48">
        <v>9632</v>
      </c>
      <c r="O17" s="48">
        <v>79539.079999999987</v>
      </c>
      <c r="P17" s="48">
        <v>4</v>
      </c>
      <c r="Q17" s="48">
        <v>6812.5</v>
      </c>
      <c r="R17" s="48">
        <v>17339</v>
      </c>
      <c r="S17" s="52">
        <v>310946</v>
      </c>
      <c r="T17" s="19"/>
      <c r="U17" s="19"/>
    </row>
    <row r="18" spans="1:29" s="10" customFormat="1" ht="40.799999999999997" customHeight="1">
      <c r="A18" s="19"/>
      <c r="B18" s="54">
        <v>10</v>
      </c>
      <c r="C18" s="48" t="s">
        <v>50</v>
      </c>
      <c r="D18" s="48">
        <f t="shared" si="0"/>
        <v>90005</v>
      </c>
      <c r="E18" s="48">
        <f t="shared" si="1"/>
        <v>648600.69745976001</v>
      </c>
      <c r="F18" s="48">
        <f>H18+L18+N18+P18</f>
        <v>40065</v>
      </c>
      <c r="G18" s="48">
        <f>I18+K18+M18+O18+Q18</f>
        <v>615870.81700000004</v>
      </c>
      <c r="H18" s="48">
        <v>8636</v>
      </c>
      <c r="I18" s="48">
        <v>185649</v>
      </c>
      <c r="J18" s="48">
        <v>4656</v>
      </c>
      <c r="K18" s="48">
        <v>31441</v>
      </c>
      <c r="L18" s="48">
        <v>24263</v>
      </c>
      <c r="M18" s="48">
        <v>381262</v>
      </c>
      <c r="N18" s="48">
        <v>7017</v>
      </c>
      <c r="O18" s="48">
        <v>16577</v>
      </c>
      <c r="P18" s="48">
        <v>149</v>
      </c>
      <c r="Q18" s="48">
        <f>SUM([1]PS!P12:P33)</f>
        <v>941.81700000000001</v>
      </c>
      <c r="R18" s="48">
        <v>49940</v>
      </c>
      <c r="S18" s="52">
        <v>32729.880459760003</v>
      </c>
      <c r="T18" s="19"/>
      <c r="U18" s="66"/>
    </row>
    <row r="19" spans="1:29" s="9" customFormat="1" ht="40.799999999999997" customHeight="1">
      <c r="A19" s="19"/>
      <c r="B19" s="47">
        <v>11</v>
      </c>
      <c r="C19" s="48" t="s">
        <v>51</v>
      </c>
      <c r="D19" s="49">
        <f t="shared" si="0"/>
        <v>782031</v>
      </c>
      <c r="E19" s="49">
        <f t="shared" si="1"/>
        <v>6281803.8523378</v>
      </c>
      <c r="F19" s="49">
        <f>H19+L19+N19+P19</f>
        <v>353984</v>
      </c>
      <c r="G19" s="49">
        <f>I19+K19+M19+O19+Q19</f>
        <v>1738166.8523377997</v>
      </c>
      <c r="H19" s="49">
        <v>268890</v>
      </c>
      <c r="I19" s="49">
        <v>704945.21478849964</v>
      </c>
      <c r="J19" s="49">
        <v>17446</v>
      </c>
      <c r="K19" s="49">
        <v>48540.035006400052</v>
      </c>
      <c r="L19" s="49">
        <v>37041</v>
      </c>
      <c r="M19" s="49">
        <v>563730.64772899973</v>
      </c>
      <c r="N19" s="48">
        <v>48053</v>
      </c>
      <c r="O19" s="48">
        <v>364150.95481390017</v>
      </c>
      <c r="P19" s="50">
        <v>0</v>
      </c>
      <c r="Q19" s="21">
        <v>56799.999999999993</v>
      </c>
      <c r="R19" s="51">
        <v>428047</v>
      </c>
      <c r="S19" s="52">
        <v>4543637</v>
      </c>
      <c r="T19" s="19"/>
      <c r="U19" s="19"/>
    </row>
    <row r="20" spans="1:29" s="9" customFormat="1" ht="40.799999999999997" customHeight="1" thickBot="1">
      <c r="A20" s="19"/>
      <c r="B20" s="47">
        <v>12</v>
      </c>
      <c r="C20" s="48" t="s">
        <v>52</v>
      </c>
      <c r="D20" s="49">
        <f t="shared" si="0"/>
        <v>124751</v>
      </c>
      <c r="E20" s="49">
        <f t="shared" si="1"/>
        <v>906677.13598899997</v>
      </c>
      <c r="F20" s="49">
        <f>H20+L20+N20+P20</f>
        <v>94829</v>
      </c>
      <c r="G20" s="49">
        <f>I20+M20+O20+Q20</f>
        <v>579853.13598899997</v>
      </c>
      <c r="H20" s="48">
        <v>50993</v>
      </c>
      <c r="I20" s="48">
        <v>256591.17539349999</v>
      </c>
      <c r="J20" s="48">
        <v>42160</v>
      </c>
      <c r="K20" s="48">
        <v>64242.839058199999</v>
      </c>
      <c r="L20" s="48">
        <v>31548</v>
      </c>
      <c r="M20" s="48">
        <v>259278.98013350004</v>
      </c>
      <c r="N20" s="48">
        <v>12281</v>
      </c>
      <c r="O20" s="48">
        <v>63982.980462</v>
      </c>
      <c r="P20" s="50">
        <v>7</v>
      </c>
      <c r="Q20" s="21">
        <v>0</v>
      </c>
      <c r="R20" s="51">
        <v>29922</v>
      </c>
      <c r="S20" s="52">
        <v>326824</v>
      </c>
      <c r="T20" s="19"/>
      <c r="U20" s="19"/>
    </row>
    <row r="21" spans="1:29" s="5" customFormat="1" ht="40.799999999999997" customHeight="1" thickBot="1">
      <c r="A21" s="22"/>
      <c r="B21" s="23"/>
      <c r="C21" s="24" t="s">
        <v>17</v>
      </c>
      <c r="D21" s="24">
        <f t="shared" si="0"/>
        <v>2568356</v>
      </c>
      <c r="E21" s="24">
        <f>SUM(E9:E20)</f>
        <v>18090011.753274959</v>
      </c>
      <c r="F21" s="24">
        <f>H21+L21+N21+P21</f>
        <v>1701497</v>
      </c>
      <c r="G21" s="24">
        <v>9116273</v>
      </c>
      <c r="H21" s="24">
        <f t="shared" ref="H21:S21" si="4">SUM(H9:H20)</f>
        <v>1124361</v>
      </c>
      <c r="I21" s="24">
        <f t="shared" si="4"/>
        <v>4402225.6714962255</v>
      </c>
      <c r="J21" s="24">
        <f t="shared" si="4"/>
        <v>660401</v>
      </c>
      <c r="K21" s="24">
        <f t="shared" si="4"/>
        <v>1909953.9192546003</v>
      </c>
      <c r="L21" s="24">
        <f t="shared" si="4"/>
        <v>437091</v>
      </c>
      <c r="M21" s="24">
        <f>SUM(M9:M20)</f>
        <v>3774057.2090784498</v>
      </c>
      <c r="N21" s="24">
        <f t="shared" si="4"/>
        <v>139526</v>
      </c>
      <c r="O21" s="24">
        <f t="shared" si="4"/>
        <v>805231.05866520014</v>
      </c>
      <c r="P21" s="24">
        <f t="shared" si="4"/>
        <v>519</v>
      </c>
      <c r="Q21" s="25">
        <f t="shared" si="4"/>
        <v>70665.355073630533</v>
      </c>
      <c r="R21" s="26">
        <f t="shared" si="4"/>
        <v>866859</v>
      </c>
      <c r="S21" s="27">
        <f t="shared" si="4"/>
        <v>8957851.423955055</v>
      </c>
      <c r="T21" s="22"/>
      <c r="U21" s="22"/>
    </row>
    <row r="22" spans="1:29" ht="40.799999999999997" customHeight="1">
      <c r="B22" s="20" t="s">
        <v>18</v>
      </c>
      <c r="C22" s="103" t="s">
        <v>19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105"/>
      <c r="R22" s="105"/>
      <c r="S22" s="106"/>
    </row>
    <row r="23" spans="1:29" s="6" customFormat="1" ht="40.799999999999997" customHeight="1">
      <c r="A23" s="19"/>
      <c r="B23" s="47">
        <v>13</v>
      </c>
      <c r="C23" s="48" t="s">
        <v>43</v>
      </c>
      <c r="D23" s="49">
        <f t="shared" ref="D23:D37" si="5">F23+R23</f>
        <v>31384</v>
      </c>
      <c r="E23" s="49">
        <f t="shared" ref="E23:E36" si="6">G23+S23</f>
        <v>204631.69046099996</v>
      </c>
      <c r="F23" s="49">
        <f t="shared" ref="F23:F38" si="7">H23+L23+N23+P23</f>
        <v>24774</v>
      </c>
      <c r="G23" s="49">
        <f t="shared" ref="G23:G38" si="8">I23+M23+O23+Q23</f>
        <v>151035.89046099994</v>
      </c>
      <c r="H23" s="49">
        <v>18897</v>
      </c>
      <c r="I23" s="49">
        <v>95249.703781800039</v>
      </c>
      <c r="J23" s="49">
        <v>12140</v>
      </c>
      <c r="K23" s="49">
        <v>35820.880294800008</v>
      </c>
      <c r="L23" s="49">
        <v>3392</v>
      </c>
      <c r="M23" s="49">
        <v>30089.616894400002</v>
      </c>
      <c r="N23" s="48">
        <v>2485</v>
      </c>
      <c r="O23" s="48">
        <v>25696.569784799914</v>
      </c>
      <c r="P23" s="50">
        <v>0</v>
      </c>
      <c r="Q23" s="21">
        <v>0</v>
      </c>
      <c r="R23" s="51">
        <v>6610</v>
      </c>
      <c r="S23" s="52">
        <v>53595.8</v>
      </c>
      <c r="T23" s="19"/>
      <c r="U23" s="19"/>
    </row>
    <row r="24" spans="1:29" s="6" customFormat="1" ht="40.799999999999997" customHeight="1">
      <c r="A24" s="19"/>
      <c r="B24" s="47">
        <v>14</v>
      </c>
      <c r="C24" s="48" t="s">
        <v>44</v>
      </c>
      <c r="D24" s="49">
        <f t="shared" si="5"/>
        <v>7950</v>
      </c>
      <c r="E24" s="49">
        <f t="shared" si="6"/>
        <v>68582.358462000004</v>
      </c>
      <c r="F24" s="49">
        <f t="shared" si="7"/>
        <v>3384</v>
      </c>
      <c r="G24" s="49">
        <f t="shared" si="8"/>
        <v>26612.835917100001</v>
      </c>
      <c r="H24" s="48">
        <v>174</v>
      </c>
      <c r="I24" s="48">
        <v>3653.8254836000001</v>
      </c>
      <c r="J24" s="48">
        <v>75</v>
      </c>
      <c r="K24" s="48">
        <v>236</v>
      </c>
      <c r="L24" s="48">
        <v>2396</v>
      </c>
      <c r="M24" s="48">
        <v>17182.741217999999</v>
      </c>
      <c r="N24" s="48">
        <v>814</v>
      </c>
      <c r="O24" s="48">
        <v>5776.2692154999995</v>
      </c>
      <c r="P24" s="50">
        <v>0</v>
      </c>
      <c r="Q24" s="21">
        <v>0</v>
      </c>
      <c r="R24" s="51">
        <v>4566</v>
      </c>
      <c r="S24" s="52">
        <v>41969.522544899999</v>
      </c>
      <c r="T24" s="19"/>
      <c r="U24" s="19"/>
    </row>
    <row r="25" spans="1:29" s="6" customFormat="1" ht="40.799999999999997" customHeight="1">
      <c r="A25" s="19"/>
      <c r="B25" s="47">
        <v>15</v>
      </c>
      <c r="C25" s="48" t="s">
        <v>45</v>
      </c>
      <c r="D25" s="49">
        <f t="shared" si="5"/>
        <v>2021966</v>
      </c>
      <c r="E25" s="49">
        <f t="shared" si="6"/>
        <v>5406077.3057827335</v>
      </c>
      <c r="F25" s="49">
        <f t="shared" si="7"/>
        <v>507934</v>
      </c>
      <c r="G25" s="49">
        <f t="shared" si="8"/>
        <v>3240076.2216610326</v>
      </c>
      <c r="H25" s="48">
        <v>285364</v>
      </c>
      <c r="I25" s="48">
        <v>1241769.4905718002</v>
      </c>
      <c r="J25" s="48">
        <v>52826</v>
      </c>
      <c r="K25" s="48">
        <v>100485.86498619997</v>
      </c>
      <c r="L25" s="48">
        <v>166867</v>
      </c>
      <c r="M25" s="48">
        <v>1906467.1577731317</v>
      </c>
      <c r="N25" s="48">
        <v>55703</v>
      </c>
      <c r="O25" s="48">
        <v>91839.573316100534</v>
      </c>
      <c r="P25" s="50">
        <v>0</v>
      </c>
      <c r="Q25" s="21">
        <v>0</v>
      </c>
      <c r="R25" s="51">
        <v>1514032</v>
      </c>
      <c r="S25" s="55">
        <v>2166001.0841217004</v>
      </c>
      <c r="T25" s="19"/>
      <c r="U25" s="19"/>
    </row>
    <row r="26" spans="1:29" s="6" customFormat="1" ht="40.799999999999997" customHeight="1">
      <c r="A26" s="19"/>
      <c r="B26" s="47">
        <v>16</v>
      </c>
      <c r="C26" s="48" t="s">
        <v>46</v>
      </c>
      <c r="D26" s="49">
        <f t="shared" si="5"/>
        <v>378544</v>
      </c>
      <c r="E26" s="49">
        <f t="shared" si="6"/>
        <v>1953766.0633156036</v>
      </c>
      <c r="F26" s="49">
        <f t="shared" si="7"/>
        <v>104255</v>
      </c>
      <c r="G26" s="49">
        <f t="shared" si="8"/>
        <v>975100.25894769584</v>
      </c>
      <c r="H26" s="49">
        <v>74703</v>
      </c>
      <c r="I26" s="49">
        <v>344661.48309694976</v>
      </c>
      <c r="J26" s="49">
        <v>11776</v>
      </c>
      <c r="K26" s="49">
        <v>22078.115172900001</v>
      </c>
      <c r="L26" s="49">
        <v>23957</v>
      </c>
      <c r="M26" s="49">
        <v>576722.68546989607</v>
      </c>
      <c r="N26" s="48">
        <v>5595</v>
      </c>
      <c r="O26" s="48">
        <v>53716.090380849993</v>
      </c>
      <c r="P26" s="50">
        <v>0</v>
      </c>
      <c r="Q26" s="21">
        <v>0</v>
      </c>
      <c r="R26" s="51">
        <v>274289</v>
      </c>
      <c r="S26" s="52">
        <v>978665.80436790781</v>
      </c>
      <c r="T26" s="19"/>
      <c r="U26" s="19"/>
    </row>
    <row r="27" spans="1:29" s="9" customFormat="1" ht="40.799999999999997" customHeight="1">
      <c r="A27" s="19"/>
      <c r="B27" s="47">
        <v>17</v>
      </c>
      <c r="C27" s="48" t="s">
        <v>20</v>
      </c>
      <c r="D27" s="49">
        <f t="shared" si="5"/>
        <v>26479</v>
      </c>
      <c r="E27" s="49">
        <f t="shared" si="6"/>
        <v>459497.41666868224</v>
      </c>
      <c r="F27" s="49">
        <f t="shared" si="7"/>
        <v>16792</v>
      </c>
      <c r="G27" s="49">
        <f t="shared" si="8"/>
        <v>363646.39897551696</v>
      </c>
      <c r="H27" s="49">
        <v>9119</v>
      </c>
      <c r="I27" s="49">
        <v>183904.95918389899</v>
      </c>
      <c r="J27" s="49">
        <v>4626</v>
      </c>
      <c r="K27" s="49">
        <v>42116.190628099015</v>
      </c>
      <c r="L27" s="49">
        <v>7655</v>
      </c>
      <c r="M27" s="49">
        <v>179491.170202818</v>
      </c>
      <c r="N27" s="48">
        <v>18</v>
      </c>
      <c r="O27" s="48">
        <v>250.26958879999998</v>
      </c>
      <c r="P27" s="50">
        <v>0</v>
      </c>
      <c r="Q27" s="21">
        <v>0</v>
      </c>
      <c r="R27" s="51">
        <v>9687</v>
      </c>
      <c r="S27" s="52">
        <v>95851.017693165268</v>
      </c>
      <c r="T27" s="19"/>
      <c r="U27" s="19"/>
    </row>
    <row r="28" spans="1:29" s="9" customFormat="1" ht="40.799999999999997" customHeight="1">
      <c r="A28" s="19"/>
      <c r="B28" s="47">
        <v>18</v>
      </c>
      <c r="C28" s="48" t="s">
        <v>21</v>
      </c>
      <c r="D28" s="49">
        <f t="shared" si="5"/>
        <v>127188</v>
      </c>
      <c r="E28" s="49">
        <f t="shared" si="6"/>
        <v>371360.63176000008</v>
      </c>
      <c r="F28" s="49">
        <f t="shared" si="7"/>
        <v>60454</v>
      </c>
      <c r="G28" s="49">
        <f t="shared" si="8"/>
        <v>188855.81763000003</v>
      </c>
      <c r="H28" s="49">
        <v>53812</v>
      </c>
      <c r="I28" s="49">
        <v>47760.124859999996</v>
      </c>
      <c r="J28" s="49">
        <v>50451</v>
      </c>
      <c r="K28" s="49">
        <v>14382.964049999995</v>
      </c>
      <c r="L28" s="49">
        <v>4396</v>
      </c>
      <c r="M28" s="49">
        <v>139247.65297000002</v>
      </c>
      <c r="N28" s="48">
        <v>2246</v>
      </c>
      <c r="O28" s="48">
        <v>1848.0398</v>
      </c>
      <c r="P28" s="50">
        <v>0</v>
      </c>
      <c r="Q28" s="21">
        <v>0</v>
      </c>
      <c r="R28" s="51">
        <v>66734</v>
      </c>
      <c r="S28" s="52">
        <v>182504.81413000004</v>
      </c>
      <c r="T28" s="19"/>
      <c r="U28" s="19"/>
    </row>
    <row r="29" spans="1:29" s="9" customFormat="1" ht="40.799999999999997" customHeight="1">
      <c r="A29" s="19"/>
      <c r="B29" s="47">
        <v>19</v>
      </c>
      <c r="C29" s="48" t="s">
        <v>22</v>
      </c>
      <c r="D29" s="49">
        <f t="shared" si="5"/>
        <v>34890</v>
      </c>
      <c r="E29" s="49">
        <f t="shared" si="6"/>
        <v>123417.34400000001</v>
      </c>
      <c r="F29" s="49">
        <f t="shared" si="7"/>
        <v>22809</v>
      </c>
      <c r="G29" s="49">
        <f t="shared" si="8"/>
        <v>56302.344000000005</v>
      </c>
      <c r="H29" s="48">
        <v>22327</v>
      </c>
      <c r="I29" s="48">
        <v>34232.142</v>
      </c>
      <c r="J29" s="48">
        <v>22288</v>
      </c>
      <c r="K29" s="48">
        <v>32489.205000000002</v>
      </c>
      <c r="L29" s="48">
        <v>205</v>
      </c>
      <c r="M29" s="48">
        <v>20212.699500000002</v>
      </c>
      <c r="N29" s="48">
        <v>277</v>
      </c>
      <c r="O29" s="48">
        <v>1857.5025000000001</v>
      </c>
      <c r="P29" s="50">
        <v>0</v>
      </c>
      <c r="Q29" s="21">
        <v>0</v>
      </c>
      <c r="R29" s="51">
        <v>12081</v>
      </c>
      <c r="S29" s="55">
        <v>67115</v>
      </c>
      <c r="T29" s="19"/>
      <c r="U29" s="19"/>
      <c r="AC29" s="9">
        <v>0</v>
      </c>
    </row>
    <row r="30" spans="1:29" s="9" customFormat="1" ht="40.799999999999997" customHeight="1">
      <c r="A30" s="19"/>
      <c r="B30" s="47">
        <v>20</v>
      </c>
      <c r="C30" s="48" t="s">
        <v>23</v>
      </c>
      <c r="D30" s="49">
        <f t="shared" si="5"/>
        <v>457325</v>
      </c>
      <c r="E30" s="49">
        <f t="shared" si="6"/>
        <v>443934.81949927716</v>
      </c>
      <c r="F30" s="49">
        <f t="shared" si="7"/>
        <v>323830</v>
      </c>
      <c r="G30" s="49">
        <f t="shared" si="8"/>
        <v>250877.82417360909</v>
      </c>
      <c r="H30" s="49">
        <v>269869</v>
      </c>
      <c r="I30" s="49">
        <v>134626.44384102602</v>
      </c>
      <c r="J30" s="49">
        <v>259920</v>
      </c>
      <c r="K30" s="49">
        <v>57840.295826526017</v>
      </c>
      <c r="L30" s="49">
        <v>53616</v>
      </c>
      <c r="M30" s="49">
        <v>115970.90150546604</v>
      </c>
      <c r="N30" s="48">
        <v>338</v>
      </c>
      <c r="O30" s="48">
        <v>74.520450617000009</v>
      </c>
      <c r="P30" s="50">
        <v>7</v>
      </c>
      <c r="Q30" s="21">
        <v>205.95837649999999</v>
      </c>
      <c r="R30" s="51">
        <v>133495</v>
      </c>
      <c r="S30" s="52">
        <v>193056.99532566805</v>
      </c>
      <c r="T30" s="19"/>
      <c r="U30" s="19"/>
    </row>
    <row r="31" spans="1:29" s="9" customFormat="1" ht="40.799999999999997" customHeight="1">
      <c r="A31" s="19"/>
      <c r="B31" s="47">
        <v>21</v>
      </c>
      <c r="C31" s="48" t="s">
        <v>24</v>
      </c>
      <c r="D31" s="49">
        <f t="shared" si="5"/>
        <v>143967</v>
      </c>
      <c r="E31" s="49">
        <f t="shared" si="6"/>
        <v>1437916.2659267001</v>
      </c>
      <c r="F31" s="49">
        <f>H31+L31+N31+P31</f>
        <v>73453</v>
      </c>
      <c r="G31" s="49">
        <f t="shared" si="8"/>
        <v>883556.26592670009</v>
      </c>
      <c r="H31" s="49">
        <v>64285</v>
      </c>
      <c r="I31" s="49">
        <v>471745.76184239995</v>
      </c>
      <c r="J31" s="49">
        <v>0</v>
      </c>
      <c r="K31" s="49">
        <v>0</v>
      </c>
      <c r="L31" s="49">
        <v>9168</v>
      </c>
      <c r="M31" s="49">
        <v>411810.50408430008</v>
      </c>
      <c r="N31" s="49">
        <v>0</v>
      </c>
      <c r="O31" s="49">
        <v>0</v>
      </c>
      <c r="P31" s="49">
        <v>0</v>
      </c>
      <c r="Q31" s="21">
        <v>0</v>
      </c>
      <c r="R31" s="56">
        <v>70514</v>
      </c>
      <c r="S31" s="57">
        <v>554360</v>
      </c>
      <c r="T31" s="19"/>
      <c r="U31" s="19"/>
    </row>
    <row r="32" spans="1:29" s="9" customFormat="1" ht="40.799999999999997" customHeight="1">
      <c r="A32" s="19"/>
      <c r="B32" s="47">
        <v>22</v>
      </c>
      <c r="C32" s="48" t="s">
        <v>25</v>
      </c>
      <c r="D32" s="49">
        <f t="shared" si="5"/>
        <v>21183</v>
      </c>
      <c r="E32" s="49">
        <f t="shared" si="6"/>
        <v>21111</v>
      </c>
      <c r="F32" s="49">
        <f t="shared" si="7"/>
        <v>19160</v>
      </c>
      <c r="G32" s="49">
        <f t="shared" si="8"/>
        <v>13737</v>
      </c>
      <c r="H32" s="49">
        <v>3161</v>
      </c>
      <c r="I32" s="49">
        <v>2365</v>
      </c>
      <c r="J32" s="49">
        <v>1215</v>
      </c>
      <c r="K32" s="49">
        <v>1068</v>
      </c>
      <c r="L32" s="49">
        <v>109</v>
      </c>
      <c r="M32" s="49">
        <v>3187</v>
      </c>
      <c r="N32" s="48">
        <v>15876</v>
      </c>
      <c r="O32" s="48">
        <v>8117</v>
      </c>
      <c r="P32" s="50">
        <v>14</v>
      </c>
      <c r="Q32" s="21">
        <v>68</v>
      </c>
      <c r="R32" s="51">
        <v>2023</v>
      </c>
      <c r="S32" s="52">
        <v>7374</v>
      </c>
      <c r="T32" s="19"/>
      <c r="U32" s="19"/>
    </row>
    <row r="33" spans="1:21" s="9" customFormat="1" ht="40.799999999999997" customHeight="1">
      <c r="A33" s="19"/>
      <c r="B33" s="47">
        <v>23</v>
      </c>
      <c r="C33" s="48" t="s">
        <v>40</v>
      </c>
      <c r="D33" s="49">
        <f t="shared" si="5"/>
        <v>113649</v>
      </c>
      <c r="E33" s="49">
        <f t="shared" si="6"/>
        <v>213258.77785179997</v>
      </c>
      <c r="F33" s="49">
        <f t="shared" si="7"/>
        <v>106829</v>
      </c>
      <c r="G33" s="49">
        <f t="shared" si="8"/>
        <v>90378.714425399929</v>
      </c>
      <c r="H33" s="49">
        <v>80546</v>
      </c>
      <c r="I33" s="49">
        <v>16418.517663900002</v>
      </c>
      <c r="J33" s="49">
        <v>0</v>
      </c>
      <c r="K33" s="49">
        <v>0</v>
      </c>
      <c r="L33" s="49">
        <v>2333</v>
      </c>
      <c r="M33" s="49">
        <v>18231.8726646</v>
      </c>
      <c r="N33" s="48">
        <v>23950</v>
      </c>
      <c r="O33" s="48">
        <v>55728.324096899931</v>
      </c>
      <c r="P33" s="50">
        <v>0</v>
      </c>
      <c r="Q33" s="21">
        <v>0</v>
      </c>
      <c r="R33" s="51">
        <v>6820</v>
      </c>
      <c r="S33" s="52">
        <v>122880.06342640003</v>
      </c>
      <c r="T33" s="19"/>
      <c r="U33" s="19"/>
    </row>
    <row r="34" spans="1:21" s="9" customFormat="1" ht="40.799999999999997" customHeight="1">
      <c r="A34" s="19"/>
      <c r="B34" s="47">
        <v>24</v>
      </c>
      <c r="C34" s="48" t="s">
        <v>26</v>
      </c>
      <c r="D34" s="49">
        <f t="shared" si="5"/>
        <v>56614</v>
      </c>
      <c r="E34" s="49">
        <f t="shared" si="6"/>
        <v>230296.97424474248</v>
      </c>
      <c r="F34" s="49">
        <f t="shared" si="7"/>
        <v>31436</v>
      </c>
      <c r="G34" s="49">
        <f t="shared" si="8"/>
        <v>153804.11842721427</v>
      </c>
      <c r="H34" s="48">
        <v>10081</v>
      </c>
      <c r="I34" s="48">
        <v>39838.715112034602</v>
      </c>
      <c r="J34" s="48">
        <v>6711</v>
      </c>
      <c r="K34" s="48">
        <v>20962.550012801737</v>
      </c>
      <c r="L34" s="48">
        <v>20240</v>
      </c>
      <c r="M34" s="48">
        <v>103203.52711867967</v>
      </c>
      <c r="N34" s="48">
        <v>1115</v>
      </c>
      <c r="O34" s="48">
        <v>10761.876196499999</v>
      </c>
      <c r="P34" s="50">
        <v>0</v>
      </c>
      <c r="Q34" s="21">
        <v>0</v>
      </c>
      <c r="R34" s="51">
        <v>25178</v>
      </c>
      <c r="S34" s="55">
        <v>76492.855817528209</v>
      </c>
      <c r="T34" s="19"/>
      <c r="U34" s="19"/>
    </row>
    <row r="35" spans="1:21" s="9" customFormat="1" ht="40.799999999999997" customHeight="1">
      <c r="A35" s="19"/>
      <c r="B35" s="47">
        <v>25</v>
      </c>
      <c r="C35" s="48" t="s">
        <v>54</v>
      </c>
      <c r="D35" s="49">
        <f t="shared" si="5"/>
        <v>51166</v>
      </c>
      <c r="E35" s="49">
        <f t="shared" si="6"/>
        <v>434994.43821550009</v>
      </c>
      <c r="F35" s="49">
        <f t="shared" si="7"/>
        <v>32803</v>
      </c>
      <c r="G35" s="49">
        <f t="shared" si="8"/>
        <v>301294.42750080011</v>
      </c>
      <c r="H35" s="49">
        <v>19418</v>
      </c>
      <c r="I35" s="49">
        <v>169238.25040560012</v>
      </c>
      <c r="J35" s="49">
        <v>840</v>
      </c>
      <c r="K35" s="49">
        <v>2470.5105997000001</v>
      </c>
      <c r="L35" s="49">
        <v>9320</v>
      </c>
      <c r="M35" s="49">
        <v>95838.058260499965</v>
      </c>
      <c r="N35" s="48">
        <v>4065</v>
      </c>
      <c r="O35" s="48">
        <v>36218.118834700021</v>
      </c>
      <c r="P35" s="50">
        <v>0</v>
      </c>
      <c r="Q35" s="21">
        <v>0</v>
      </c>
      <c r="R35" s="51">
        <v>18363</v>
      </c>
      <c r="S35" s="52">
        <v>133700.01071470001</v>
      </c>
      <c r="T35" s="19"/>
      <c r="U35" s="19"/>
    </row>
    <row r="36" spans="1:21" s="8" customFormat="1" ht="40.799999999999997" customHeight="1">
      <c r="A36" s="19"/>
      <c r="B36" s="47">
        <v>26</v>
      </c>
      <c r="C36" s="48" t="s">
        <v>27</v>
      </c>
      <c r="D36" s="49">
        <f t="shared" si="5"/>
        <v>126854</v>
      </c>
      <c r="E36" s="49">
        <f t="shared" si="6"/>
        <v>42218.700560199999</v>
      </c>
      <c r="F36" s="49">
        <f t="shared" si="7"/>
        <v>122169</v>
      </c>
      <c r="G36" s="49">
        <f t="shared" si="8"/>
        <v>38423.561094899997</v>
      </c>
      <c r="H36" s="48">
        <v>53734</v>
      </c>
      <c r="I36" s="48">
        <v>17353.205179799999</v>
      </c>
      <c r="J36" s="48">
        <v>52899</v>
      </c>
      <c r="K36" s="48">
        <v>17240.827117500001</v>
      </c>
      <c r="L36" s="48">
        <v>11008</v>
      </c>
      <c r="M36" s="48">
        <v>1370.7342961999998</v>
      </c>
      <c r="N36" s="48">
        <v>57427</v>
      </c>
      <c r="O36" s="48">
        <v>19699.621618900001</v>
      </c>
      <c r="P36" s="50">
        <v>0</v>
      </c>
      <c r="Q36" s="21">
        <v>0</v>
      </c>
      <c r="R36" s="51">
        <v>4685</v>
      </c>
      <c r="S36" s="55">
        <v>3795.1394653000002</v>
      </c>
      <c r="T36" s="19"/>
      <c r="U36" s="19"/>
    </row>
    <row r="37" spans="1:21" s="8" customFormat="1" ht="40.799999999999997" customHeight="1" thickBot="1">
      <c r="A37" s="19"/>
      <c r="B37" s="47">
        <v>27</v>
      </c>
      <c r="C37" s="48" t="s">
        <v>28</v>
      </c>
      <c r="D37" s="49">
        <f t="shared" si="5"/>
        <v>51200</v>
      </c>
      <c r="E37" s="49">
        <v>32609.89</v>
      </c>
      <c r="F37" s="49">
        <f t="shared" si="7"/>
        <v>49452</v>
      </c>
      <c r="G37" s="49">
        <f t="shared" si="8"/>
        <v>28416.199698399992</v>
      </c>
      <c r="H37" s="49">
        <v>9431</v>
      </c>
      <c r="I37" s="49">
        <v>3309.0967532999994</v>
      </c>
      <c r="J37" s="49">
        <v>3155</v>
      </c>
      <c r="K37" s="49">
        <v>978.08904969999992</v>
      </c>
      <c r="L37" s="49">
        <v>553</v>
      </c>
      <c r="M37" s="49">
        <v>8979.0828508000031</v>
      </c>
      <c r="N37" s="48">
        <v>39468</v>
      </c>
      <c r="O37" s="48">
        <v>16128.020094299993</v>
      </c>
      <c r="P37" s="50">
        <v>0</v>
      </c>
      <c r="Q37" s="21">
        <v>0</v>
      </c>
      <c r="R37" s="51">
        <v>1748</v>
      </c>
      <c r="S37" s="52">
        <v>4191.3936634999991</v>
      </c>
      <c r="T37" s="19"/>
      <c r="U37" s="19"/>
    </row>
    <row r="38" spans="1:21" s="5" customFormat="1" ht="40.799999999999997" customHeight="1" thickBot="1">
      <c r="A38" s="22"/>
      <c r="B38" s="23"/>
      <c r="C38" s="24" t="s">
        <v>17</v>
      </c>
      <c r="D38" s="24">
        <f>F38+R38</f>
        <v>3650359</v>
      </c>
      <c r="E38" s="24">
        <f>E37+E36+E35+E34+E33+E32+E31+E30+E29+E28+E27+E26+E25+E24+E23</f>
        <v>11443673.67674824</v>
      </c>
      <c r="F38" s="24">
        <f t="shared" si="7"/>
        <v>1499534</v>
      </c>
      <c r="G38" s="24">
        <f t="shared" si="8"/>
        <v>6762117.878839368</v>
      </c>
      <c r="H38" s="24">
        <f>SUM(H23:H37)</f>
        <v>974921</v>
      </c>
      <c r="I38" s="24">
        <f t="shared" ref="I38:S38" si="9">SUM(I23:I37)</f>
        <v>2806126.7197761098</v>
      </c>
      <c r="J38" s="24">
        <f t="shared" si="9"/>
        <v>478922</v>
      </c>
      <c r="K38" s="24">
        <f t="shared" si="9"/>
        <v>348169.49273822672</v>
      </c>
      <c r="L38" s="24">
        <f t="shared" si="9"/>
        <v>315215</v>
      </c>
      <c r="M38" s="24">
        <f t="shared" si="9"/>
        <v>3628005.4048087914</v>
      </c>
      <c r="N38" s="24">
        <f t="shared" si="9"/>
        <v>209377</v>
      </c>
      <c r="O38" s="24">
        <f t="shared" si="9"/>
        <v>327711.79587796732</v>
      </c>
      <c r="P38" s="24">
        <f t="shared" si="9"/>
        <v>21</v>
      </c>
      <c r="Q38" s="25">
        <f t="shared" si="9"/>
        <v>273.95837649999999</v>
      </c>
      <c r="R38" s="26">
        <f t="shared" si="9"/>
        <v>2150825</v>
      </c>
      <c r="S38" s="27">
        <f t="shared" si="9"/>
        <v>4681553.5012707701</v>
      </c>
      <c r="T38" s="22"/>
      <c r="U38" s="22"/>
    </row>
    <row r="39" spans="1:21" ht="40.799999999999997" customHeight="1" thickBot="1">
      <c r="B39" s="28" t="s">
        <v>29</v>
      </c>
      <c r="C39" s="107" t="s">
        <v>30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</row>
    <row r="40" spans="1:21" s="7" customFormat="1" ht="40.799999999999997" customHeight="1" thickBot="1">
      <c r="A40" s="58"/>
      <c r="B40" s="43">
        <v>28</v>
      </c>
      <c r="C40" s="24" t="s">
        <v>31</v>
      </c>
      <c r="D40" s="59">
        <f>F40+R40</f>
        <v>369989</v>
      </c>
      <c r="E40" s="59">
        <f>G40+S40</f>
        <v>872454.00000000012</v>
      </c>
      <c r="F40" s="59">
        <f>H40+L40+N40+P40</f>
        <v>355631</v>
      </c>
      <c r="G40" s="59">
        <f>I40+M40+O40+Q40</f>
        <v>816895.38000000012</v>
      </c>
      <c r="H40" s="59">
        <v>272615</v>
      </c>
      <c r="I40" s="59">
        <v>714024.63000000012</v>
      </c>
      <c r="J40" s="59">
        <v>215988</v>
      </c>
      <c r="K40" s="59">
        <v>472181.0199999999</v>
      </c>
      <c r="L40" s="59">
        <v>77696</v>
      </c>
      <c r="M40" s="59">
        <v>69464.180000000008</v>
      </c>
      <c r="N40" s="59">
        <v>5320</v>
      </c>
      <c r="O40" s="24">
        <v>33406.57</v>
      </c>
      <c r="P40" s="25">
        <v>0</v>
      </c>
      <c r="Q40" s="25">
        <v>0</v>
      </c>
      <c r="R40" s="60">
        <v>14358</v>
      </c>
      <c r="S40" s="27">
        <v>55558.62</v>
      </c>
      <c r="T40" s="58"/>
      <c r="U40" s="58"/>
    </row>
    <row r="41" spans="1:21" s="5" customFormat="1" ht="40.799999999999997" customHeight="1" thickBot="1">
      <c r="A41" s="22"/>
      <c r="B41" s="23"/>
      <c r="C41" s="24" t="s">
        <v>17</v>
      </c>
      <c r="D41" s="24">
        <f>D40</f>
        <v>369989</v>
      </c>
      <c r="E41" s="24">
        <f t="shared" ref="E41:S41" si="10">E40</f>
        <v>872454.00000000012</v>
      </c>
      <c r="F41" s="24">
        <f t="shared" si="10"/>
        <v>355631</v>
      </c>
      <c r="G41" s="24">
        <f t="shared" si="10"/>
        <v>816895.38000000012</v>
      </c>
      <c r="H41" s="24">
        <f t="shared" si="10"/>
        <v>272615</v>
      </c>
      <c r="I41" s="24">
        <f t="shared" si="10"/>
        <v>714024.63000000012</v>
      </c>
      <c r="J41" s="24">
        <f t="shared" si="10"/>
        <v>215988</v>
      </c>
      <c r="K41" s="24">
        <f t="shared" si="10"/>
        <v>472181.0199999999</v>
      </c>
      <c r="L41" s="24">
        <f t="shared" si="10"/>
        <v>77696</v>
      </c>
      <c r="M41" s="24">
        <f t="shared" si="10"/>
        <v>69464.180000000008</v>
      </c>
      <c r="N41" s="24">
        <f t="shared" si="10"/>
        <v>5320</v>
      </c>
      <c r="O41" s="24">
        <f t="shared" si="10"/>
        <v>33406.57</v>
      </c>
      <c r="P41" s="24">
        <f t="shared" si="10"/>
        <v>0</v>
      </c>
      <c r="Q41" s="24">
        <f t="shared" si="10"/>
        <v>0</v>
      </c>
      <c r="R41" s="24">
        <f t="shared" si="10"/>
        <v>14358</v>
      </c>
      <c r="S41" s="27">
        <f t="shared" si="10"/>
        <v>55558.62</v>
      </c>
      <c r="T41" s="22"/>
      <c r="U41" s="22"/>
    </row>
    <row r="42" spans="1:21" s="2" customFormat="1" ht="40.799999999999997" customHeight="1">
      <c r="A42" s="12"/>
      <c r="B42" s="20" t="s">
        <v>32</v>
      </c>
      <c r="C42" s="103" t="s">
        <v>33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5"/>
      <c r="Q42" s="105"/>
      <c r="R42" s="105"/>
      <c r="S42" s="106"/>
      <c r="T42" s="12"/>
      <c r="U42" s="12"/>
    </row>
    <row r="43" spans="1:21" s="42" customFormat="1" ht="40.799999999999997" customHeight="1" thickBot="1">
      <c r="A43" s="12"/>
      <c r="B43" s="61">
        <v>29</v>
      </c>
      <c r="C43" s="48" t="s">
        <v>58</v>
      </c>
      <c r="D43" s="62">
        <f>F43+R43</f>
        <v>1474040</v>
      </c>
      <c r="E43" s="62">
        <f>G43+S43</f>
        <v>1183959.6575381998</v>
      </c>
      <c r="F43" s="62">
        <f>H43+L43+N43+P43</f>
        <v>1319272</v>
      </c>
      <c r="G43" s="62">
        <f>I43+M43+O43+Q43</f>
        <v>1053476.3789103997</v>
      </c>
      <c r="H43" s="63">
        <v>1156951</v>
      </c>
      <c r="I43" s="63">
        <v>909671.91808519978</v>
      </c>
      <c r="J43" s="63">
        <v>774849</v>
      </c>
      <c r="K43" s="63">
        <v>581458.83715963992</v>
      </c>
      <c r="L43" s="63">
        <v>10533</v>
      </c>
      <c r="M43" s="63">
        <v>13760.83</v>
      </c>
      <c r="N43" s="63">
        <v>151788</v>
      </c>
      <c r="O43" s="63">
        <v>130043.6308252</v>
      </c>
      <c r="P43" s="63">
        <v>0</v>
      </c>
      <c r="Q43" s="21">
        <v>0</v>
      </c>
      <c r="R43" s="64">
        <v>154768</v>
      </c>
      <c r="S43" s="65">
        <v>130483.27862780003</v>
      </c>
      <c r="T43" s="12"/>
      <c r="U43" s="12"/>
    </row>
    <row r="44" spans="1:21" s="5" customFormat="1" ht="40.799999999999997" customHeight="1" thickBot="1">
      <c r="A44" s="22"/>
      <c r="B44" s="23"/>
      <c r="C44" s="24" t="s">
        <v>17</v>
      </c>
      <c r="D44" s="24">
        <f>D43</f>
        <v>1474040</v>
      </c>
      <c r="E44" s="24">
        <f t="shared" ref="E44:S44" si="11">E43</f>
        <v>1183959.6575381998</v>
      </c>
      <c r="F44" s="24">
        <f t="shared" si="11"/>
        <v>1319272</v>
      </c>
      <c r="G44" s="24">
        <f t="shared" si="11"/>
        <v>1053476.3789103997</v>
      </c>
      <c r="H44" s="24">
        <f t="shared" si="11"/>
        <v>1156951</v>
      </c>
      <c r="I44" s="24">
        <f t="shared" si="11"/>
        <v>909671.91808519978</v>
      </c>
      <c r="J44" s="24">
        <f t="shared" si="11"/>
        <v>774849</v>
      </c>
      <c r="K44" s="24">
        <f t="shared" si="11"/>
        <v>581458.83715963992</v>
      </c>
      <c r="L44" s="24">
        <f t="shared" si="11"/>
        <v>10533</v>
      </c>
      <c r="M44" s="24">
        <f t="shared" si="11"/>
        <v>13760.83</v>
      </c>
      <c r="N44" s="24">
        <f t="shared" si="11"/>
        <v>151788</v>
      </c>
      <c r="O44" s="24">
        <f t="shared" si="11"/>
        <v>130043.6308252</v>
      </c>
      <c r="P44" s="24">
        <f t="shared" si="11"/>
        <v>0</v>
      </c>
      <c r="Q44" s="24">
        <f t="shared" si="11"/>
        <v>0</v>
      </c>
      <c r="R44" s="24">
        <f t="shared" si="11"/>
        <v>154768</v>
      </c>
      <c r="S44" s="27">
        <f t="shared" si="11"/>
        <v>130483.27862780003</v>
      </c>
      <c r="T44" s="22"/>
      <c r="U44" s="22"/>
    </row>
    <row r="45" spans="1:21" ht="40.799999999999997" customHeight="1" thickBot="1">
      <c r="B45" s="29"/>
      <c r="C45" s="96" t="s">
        <v>34</v>
      </c>
      <c r="D45" s="97"/>
      <c r="E45" s="97"/>
      <c r="F45" s="97"/>
      <c r="G45" s="97"/>
      <c r="H45" s="97"/>
      <c r="I45" s="97"/>
      <c r="J45" s="97"/>
      <c r="K45" s="97"/>
      <c r="L45" s="97"/>
      <c r="M45" s="98"/>
      <c r="N45" s="30"/>
      <c r="O45" s="30"/>
      <c r="P45" s="31"/>
      <c r="Q45" s="21"/>
      <c r="R45" s="32"/>
      <c r="S45" s="33"/>
    </row>
    <row r="46" spans="1:21" s="5" customFormat="1" ht="40.799999999999997" customHeight="1" thickBot="1">
      <c r="A46" s="22"/>
      <c r="B46" s="23"/>
      <c r="C46" s="24" t="s">
        <v>35</v>
      </c>
      <c r="D46" s="24">
        <f>D21+D38</f>
        <v>6218715</v>
      </c>
      <c r="E46" s="24">
        <f>E38+E21</f>
        <v>29533685.430023201</v>
      </c>
      <c r="F46" s="24">
        <f>F21+F38</f>
        <v>3201031</v>
      </c>
      <c r="G46" s="24">
        <f>G21+G38</f>
        <v>15878390.878839368</v>
      </c>
      <c r="H46" s="24">
        <f t="shared" ref="H46:S46" si="12">H21+H38</f>
        <v>2099282</v>
      </c>
      <c r="I46" s="24">
        <f t="shared" si="12"/>
        <v>7208352.3912723353</v>
      </c>
      <c r="J46" s="24">
        <f t="shared" si="12"/>
        <v>1139323</v>
      </c>
      <c r="K46" s="24">
        <f t="shared" si="12"/>
        <v>2258123.411992827</v>
      </c>
      <c r="L46" s="24">
        <f t="shared" si="12"/>
        <v>752306</v>
      </c>
      <c r="M46" s="24">
        <f t="shared" si="12"/>
        <v>7402062.6138872411</v>
      </c>
      <c r="N46" s="24">
        <f t="shared" si="12"/>
        <v>348903</v>
      </c>
      <c r="O46" s="24">
        <f t="shared" si="12"/>
        <v>1132942.8545431674</v>
      </c>
      <c r="P46" s="24">
        <f t="shared" si="12"/>
        <v>540</v>
      </c>
      <c r="Q46" s="25">
        <f t="shared" si="12"/>
        <v>70939.313450130532</v>
      </c>
      <c r="R46" s="26">
        <f t="shared" si="12"/>
        <v>3017684</v>
      </c>
      <c r="S46" s="27">
        <f t="shared" si="12"/>
        <v>13639404.925225824</v>
      </c>
      <c r="T46" s="22"/>
      <c r="U46" s="22"/>
    </row>
    <row r="47" spans="1:21" s="5" customFormat="1" ht="40.799999999999997" customHeight="1" thickBot="1">
      <c r="A47" s="22"/>
      <c r="B47" s="23"/>
      <c r="C47" s="24" t="s">
        <v>36</v>
      </c>
      <c r="D47" s="24">
        <f>D41</f>
        <v>369989</v>
      </c>
      <c r="E47" s="24">
        <f t="shared" ref="E47:S47" si="13">E41</f>
        <v>872454.00000000012</v>
      </c>
      <c r="F47" s="24">
        <f t="shared" si="13"/>
        <v>355631</v>
      </c>
      <c r="G47" s="24">
        <f t="shared" si="13"/>
        <v>816895.38000000012</v>
      </c>
      <c r="H47" s="24">
        <f t="shared" si="13"/>
        <v>272615</v>
      </c>
      <c r="I47" s="24">
        <f t="shared" si="13"/>
        <v>714024.63000000012</v>
      </c>
      <c r="J47" s="24">
        <f t="shared" si="13"/>
        <v>215988</v>
      </c>
      <c r="K47" s="24">
        <f t="shared" si="13"/>
        <v>472181.0199999999</v>
      </c>
      <c r="L47" s="24">
        <f t="shared" si="13"/>
        <v>77696</v>
      </c>
      <c r="M47" s="24">
        <f t="shared" si="13"/>
        <v>69464.180000000008</v>
      </c>
      <c r="N47" s="24">
        <f t="shared" si="13"/>
        <v>5320</v>
      </c>
      <c r="O47" s="24">
        <f t="shared" si="13"/>
        <v>33406.57</v>
      </c>
      <c r="P47" s="24">
        <f t="shared" si="13"/>
        <v>0</v>
      </c>
      <c r="Q47" s="21">
        <f t="shared" si="13"/>
        <v>0</v>
      </c>
      <c r="R47" s="34">
        <f t="shared" si="13"/>
        <v>14358</v>
      </c>
      <c r="S47" s="27">
        <f t="shared" si="13"/>
        <v>55558.62</v>
      </c>
      <c r="T47" s="22"/>
      <c r="U47" s="22"/>
    </row>
    <row r="48" spans="1:21" s="5" customFormat="1" ht="40.799999999999997" customHeight="1" thickBot="1">
      <c r="A48" s="22"/>
      <c r="B48" s="23"/>
      <c r="C48" s="24" t="s">
        <v>37</v>
      </c>
      <c r="D48" s="24">
        <f>D46+D47</f>
        <v>6588704</v>
      </c>
      <c r="E48" s="24">
        <f>E46+E47</f>
        <v>30406139.430023201</v>
      </c>
      <c r="F48" s="24">
        <f>F46+F47</f>
        <v>3556662</v>
      </c>
      <c r="G48" s="24">
        <f>G46+G47</f>
        <v>16695286.258839369</v>
      </c>
      <c r="H48" s="24">
        <f t="shared" ref="H48:S48" si="14">H46+H47</f>
        <v>2371897</v>
      </c>
      <c r="I48" s="24">
        <f t="shared" si="14"/>
        <v>7922377.0212723352</v>
      </c>
      <c r="J48" s="24">
        <f t="shared" si="14"/>
        <v>1355311</v>
      </c>
      <c r="K48" s="24">
        <f t="shared" si="14"/>
        <v>2730304.431992827</v>
      </c>
      <c r="L48" s="24">
        <f t="shared" si="14"/>
        <v>830002</v>
      </c>
      <c r="M48" s="24">
        <f t="shared" si="14"/>
        <v>7471526.7938872408</v>
      </c>
      <c r="N48" s="24">
        <f t="shared" si="14"/>
        <v>354223</v>
      </c>
      <c r="O48" s="24">
        <f t="shared" si="14"/>
        <v>1166349.4245431675</v>
      </c>
      <c r="P48" s="24">
        <f t="shared" si="14"/>
        <v>540</v>
      </c>
      <c r="Q48" s="25">
        <f t="shared" si="14"/>
        <v>70939.313450130532</v>
      </c>
      <c r="R48" s="26">
        <f t="shared" si="14"/>
        <v>3032042</v>
      </c>
      <c r="S48" s="27">
        <f t="shared" si="14"/>
        <v>13694963.545225823</v>
      </c>
      <c r="T48" s="22"/>
      <c r="U48" s="22"/>
    </row>
    <row r="49" spans="1:21" s="5" customFormat="1" ht="24.9" customHeight="1" thickBot="1">
      <c r="A49" s="22"/>
      <c r="B49" s="2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31"/>
      <c r="Q49" s="21"/>
      <c r="R49" s="32"/>
      <c r="S49" s="33"/>
      <c r="T49" s="22"/>
      <c r="U49" s="22"/>
    </row>
    <row r="50" spans="1:21" s="5" customFormat="1" ht="43.8" customHeight="1" thickBot="1">
      <c r="A50" s="22"/>
      <c r="B50" s="23"/>
      <c r="C50" s="24" t="s">
        <v>39</v>
      </c>
      <c r="D50" s="24">
        <f>D48+D44</f>
        <v>8062744</v>
      </c>
      <c r="E50" s="24">
        <f t="shared" ref="E50" si="15">E48+E44</f>
        <v>31590099.087561399</v>
      </c>
      <c r="F50" s="24">
        <f>F48+F44</f>
        <v>4875934</v>
      </c>
      <c r="G50" s="24">
        <f>G48+G44</f>
        <v>17748762.637749769</v>
      </c>
      <c r="H50" s="24">
        <f t="shared" ref="H50:S50" si="16">H48+H44</f>
        <v>3528848</v>
      </c>
      <c r="I50" s="24">
        <f t="shared" si="16"/>
        <v>8832048.9393575341</v>
      </c>
      <c r="J50" s="24">
        <f t="shared" si="16"/>
        <v>2130160</v>
      </c>
      <c r="K50" s="24">
        <f t="shared" si="16"/>
        <v>3311763.2691524671</v>
      </c>
      <c r="L50" s="24">
        <f t="shared" si="16"/>
        <v>840535</v>
      </c>
      <c r="M50" s="24">
        <f t="shared" si="16"/>
        <v>7485287.6238872409</v>
      </c>
      <c r="N50" s="24">
        <f t="shared" si="16"/>
        <v>506011</v>
      </c>
      <c r="O50" s="24">
        <f t="shared" si="16"/>
        <v>1296393.0553683676</v>
      </c>
      <c r="P50" s="24">
        <f t="shared" si="16"/>
        <v>540</v>
      </c>
      <c r="Q50" s="25">
        <f t="shared" si="16"/>
        <v>70939.313450130532</v>
      </c>
      <c r="R50" s="34">
        <f t="shared" si="16"/>
        <v>3186810</v>
      </c>
      <c r="S50" s="27">
        <f t="shared" si="16"/>
        <v>13825446.823853623</v>
      </c>
      <c r="T50" s="22"/>
      <c r="U50" s="22"/>
    </row>
    <row r="51" spans="1:21" ht="35.4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93" t="s">
        <v>38</v>
      </c>
      <c r="P51" s="93"/>
      <c r="Q51" s="93"/>
      <c r="R51" s="93"/>
    </row>
    <row r="53" spans="1:21">
      <c r="I53" s="38"/>
    </row>
  </sheetData>
  <mergeCells count="27">
    <mergeCell ref="O51:R51"/>
    <mergeCell ref="N7:O7"/>
    <mergeCell ref="C45:M45"/>
    <mergeCell ref="C49:O49"/>
    <mergeCell ref="P7:Q7"/>
    <mergeCell ref="R7:S7"/>
    <mergeCell ref="H7:I7"/>
    <mergeCell ref="J7:K7"/>
    <mergeCell ref="L7:M7"/>
    <mergeCell ref="C22:S22"/>
    <mergeCell ref="C39:S39"/>
    <mergeCell ref="C42:S42"/>
    <mergeCell ref="C8:Q8"/>
    <mergeCell ref="B1:Q1"/>
    <mergeCell ref="B2:S2"/>
    <mergeCell ref="B3:S3"/>
    <mergeCell ref="B4:B6"/>
    <mergeCell ref="C4:C6"/>
    <mergeCell ref="H4:Q4"/>
    <mergeCell ref="R4:S5"/>
    <mergeCell ref="H5:I5"/>
    <mergeCell ref="J5:K5"/>
    <mergeCell ref="L5:M5"/>
    <mergeCell ref="N5:O5"/>
    <mergeCell ref="P5:Q5"/>
    <mergeCell ref="F4:G5"/>
    <mergeCell ref="D4:E5"/>
  </mergeCells>
  <printOptions horizontalCentered="1"/>
  <pageMargins left="0.35" right="0.17" top="0.93" bottom="0.17" header="0.17" footer="0.17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 </vt:lpstr>
      <vt:lpstr>'PS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2022-05-18T14:27:58Z</cp:lastPrinted>
  <dcterms:created xsi:type="dcterms:W3CDTF">2021-02-05T12:48:17Z</dcterms:created>
  <dcterms:modified xsi:type="dcterms:W3CDTF">2022-05-18T14:28:00Z</dcterms:modified>
</cp:coreProperties>
</file>