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nb2\Desktop\SLBC 161 FINAL ANN 1\"/>
    </mc:Choice>
  </mc:AlternateContent>
  <bookViews>
    <workbookView xWindow="0" yWindow="0" windowWidth="23040" windowHeight="8496"/>
  </bookViews>
  <sheets>
    <sheet name=" Ann 2 ECLGS" sheetId="1" r:id="rId1"/>
  </sheets>
  <externalReferences>
    <externalReference r:id="rId2"/>
  </externalReferences>
  <definedNames>
    <definedName name="\D">#REF!</definedName>
    <definedName name="\I">#REF!</definedName>
    <definedName name="_xlnm.Print_Area" localSheetId="0">' Ann 2 ECLGS'!$A$1:$S$42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" i="1" l="1"/>
  <c r="R9" i="1" s="1"/>
  <c r="S9" i="1"/>
  <c r="Q10" i="1"/>
  <c r="R10" i="1" s="1"/>
  <c r="S10" i="1"/>
  <c r="Q11" i="1"/>
  <c r="R11" i="1"/>
  <c r="S11" i="1"/>
  <c r="R12" i="1"/>
  <c r="S12" i="1"/>
  <c r="Q13" i="1"/>
  <c r="R13" i="1" s="1"/>
  <c r="S13" i="1"/>
  <c r="Q14" i="1"/>
  <c r="R14" i="1"/>
  <c r="S14" i="1"/>
  <c r="R15" i="1"/>
  <c r="S15" i="1"/>
  <c r="R16" i="1"/>
  <c r="S16" i="1"/>
  <c r="R17" i="1"/>
  <c r="S17" i="1"/>
  <c r="R18" i="1"/>
  <c r="S18" i="1"/>
  <c r="Q19" i="1"/>
  <c r="R19" i="1"/>
  <c r="S19" i="1"/>
  <c r="Q20" i="1"/>
  <c r="R20" i="1" s="1"/>
  <c r="S20" i="1"/>
  <c r="E21" i="1"/>
  <c r="F21" i="1"/>
  <c r="G21" i="1"/>
  <c r="H21" i="1"/>
  <c r="I21" i="1"/>
  <c r="J21" i="1"/>
  <c r="K21" i="1"/>
  <c r="L21" i="1"/>
  <c r="M21" i="1"/>
  <c r="N21" i="1"/>
  <c r="O21" i="1"/>
  <c r="S21" i="1"/>
  <c r="R22" i="1"/>
  <c r="S22" i="1"/>
  <c r="Q23" i="1"/>
  <c r="R23" i="1" s="1"/>
  <c r="S23" i="1"/>
  <c r="R24" i="1"/>
  <c r="S24" i="1"/>
  <c r="Q25" i="1"/>
  <c r="R25" i="1" s="1"/>
  <c r="S25" i="1"/>
  <c r="Q26" i="1"/>
  <c r="R26" i="1" s="1"/>
  <c r="S26" i="1"/>
  <c r="R27" i="1"/>
  <c r="S27" i="1"/>
  <c r="Q28" i="1"/>
  <c r="R28" i="1" s="1"/>
  <c r="S28" i="1"/>
  <c r="Q29" i="1"/>
  <c r="R29" i="1" s="1"/>
  <c r="S29" i="1"/>
  <c r="Q30" i="1"/>
  <c r="R30" i="1"/>
  <c r="S30" i="1"/>
  <c r="Q31" i="1"/>
  <c r="R31" i="1"/>
  <c r="S31" i="1"/>
  <c r="E32" i="1"/>
  <c r="E34" i="1" s="1"/>
  <c r="F32" i="1"/>
  <c r="G32" i="1"/>
  <c r="H32" i="1"/>
  <c r="H34" i="1" s="1"/>
  <c r="I32" i="1"/>
  <c r="I34" i="1" s="1"/>
  <c r="J32" i="1"/>
  <c r="K32" i="1"/>
  <c r="L32" i="1"/>
  <c r="R32" i="1" s="1"/>
  <c r="M32" i="1"/>
  <c r="M34" i="1" s="1"/>
  <c r="N32" i="1"/>
  <c r="O32" i="1"/>
  <c r="Q32" i="1"/>
  <c r="Q33" i="1"/>
  <c r="R33" i="1"/>
  <c r="S33" i="1"/>
  <c r="F34" i="1"/>
  <c r="G34" i="1"/>
  <c r="J34" i="1"/>
  <c r="K34" i="1"/>
  <c r="N34" i="1"/>
  <c r="O34" i="1"/>
  <c r="Q21" i="1" l="1"/>
  <c r="R21" i="1" s="1"/>
  <c r="S32" i="1"/>
  <c r="L34" i="1"/>
  <c r="Q34" i="1" l="1"/>
  <c r="R34" i="1"/>
  <c r="S34" i="1"/>
</calcChain>
</file>

<file path=xl/sharedStrings.xml><?xml version="1.0" encoding="utf-8"?>
<sst xmlns="http://schemas.openxmlformats.org/spreadsheetml/2006/main" count="49" uniqueCount="48">
  <si>
    <t>SLBC Punjab</t>
  </si>
  <si>
    <t xml:space="preserve"> Grand Total</t>
  </si>
  <si>
    <t xml:space="preserve">Punjab Gramin Bank </t>
  </si>
  <si>
    <t xml:space="preserve">Total Private Sector Banks </t>
  </si>
  <si>
    <t>Au Small Finance Bank</t>
  </si>
  <si>
    <t>Kotak Mahindra Bank</t>
  </si>
  <si>
    <t>Axis Bank</t>
  </si>
  <si>
    <t>HDFC Bank</t>
  </si>
  <si>
    <t>Indusind Bank</t>
  </si>
  <si>
    <t>ICICI Bank</t>
  </si>
  <si>
    <t>Federal Bank</t>
  </si>
  <si>
    <t>IDBI Bank</t>
  </si>
  <si>
    <t>J&amp;K Bank</t>
  </si>
  <si>
    <t>Yes Bank</t>
  </si>
  <si>
    <t xml:space="preserve">Total Public Sector Banks </t>
  </si>
  <si>
    <t>Indian Bank</t>
  </si>
  <si>
    <t>Indian Oversesas Bank</t>
  </si>
  <si>
    <t>UCO Bank</t>
  </si>
  <si>
    <t>Punjab &amp; Sind Bank</t>
  </si>
  <si>
    <t>Union Bank of India</t>
  </si>
  <si>
    <t>Punjab National Bank</t>
  </si>
  <si>
    <t>Bank of Maharashtra</t>
  </si>
  <si>
    <t>Bank of Baroda</t>
  </si>
  <si>
    <t>Central Bank of India</t>
  </si>
  <si>
    <t>Bank of India</t>
  </si>
  <si>
    <t>State Bank of India</t>
  </si>
  <si>
    <t xml:space="preserve">Canara Bank </t>
  </si>
  <si>
    <t>Amounts (Rs In Lacs)</t>
  </si>
  <si>
    <t>Number of Accounts (Actual Figures)</t>
  </si>
  <si>
    <t>Amount (Rs In Lacs)</t>
  </si>
  <si>
    <t xml:space="preserve">%age Achievement (Disbursement) </t>
  </si>
  <si>
    <t>%age Achievement Sanctioned (8/13*100)</t>
  </si>
  <si>
    <t>Net Eligible Borrower (1-4)</t>
  </si>
  <si>
    <t>ROI % Offered</t>
  </si>
  <si>
    <t>Cumulative Disbursed</t>
  </si>
  <si>
    <t>Cumulative Sanctioned</t>
  </si>
  <si>
    <t xml:space="preserve">Eligible Amount 20% of the Outstanding Loan (Rs.in Lakhs) </t>
  </si>
  <si>
    <t>Total Loan Amount Outstanding (Rs.in Lakhs) as on 29.02.2020</t>
  </si>
  <si>
    <t>No of borrowers from whom response awaited-No. of A/cs</t>
  </si>
  <si>
    <t>No of borrowers who have opted out-No. of A/cs</t>
  </si>
  <si>
    <t>No of borrowers who have given consent-No. of A/cs</t>
  </si>
  <si>
    <t>No of borrowers who have been contacted-No. of A/cs</t>
  </si>
  <si>
    <t>No of Eligible borrowers- No of A/cs</t>
  </si>
  <si>
    <t>Name of Bank</t>
  </si>
  <si>
    <t>S.NO.</t>
  </si>
  <si>
    <t>Bank Wise Data on Emergency Credit Line Guarantee Scheme (ECLGS) as on 30.06.2022</t>
  </si>
  <si>
    <t>Amt In Lacs</t>
  </si>
  <si>
    <t>Annexure-2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</si>
</sst>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name val="Calibri"/>
      <family val="2"/>
      <scheme val="minor"/>
    </font>
    <font>
      <b/>
      <sz val="22"/>
      <name val="Century Gothic"/>
      <family val="2"/>
    </font>
    <font>
      <b/>
      <sz val="20"/>
      <name val="Century Gothic"/>
      <family val="2"/>
    </font>
    <font>
      <b/>
      <sz val="16"/>
      <name val="Century Gothic"/>
      <family val="2"/>
    </font>
    <font>
      <b/>
      <sz val="18"/>
      <name val="Century Gothic"/>
      <family val="2"/>
    </font>
    <font>
      <b/>
      <sz val="18"/>
      <name val="Calibri"/>
      <family val="2"/>
      <scheme val="minor"/>
    </font>
    <font>
      <b/>
      <sz val="15"/>
      <name val="Century Gothic"/>
      <family val="2"/>
    </font>
    <font>
      <b/>
      <sz val="14"/>
      <name val="Century Gothic"/>
      <family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horizontal="left"/>
    </xf>
    <xf numFmtId="0" fontId="2" fillId="2" borderId="0" xfId="1" applyFont="1" applyFill="1" applyBorder="1" applyAlignment="1">
      <alignment horizontal="left"/>
    </xf>
    <xf numFmtId="0" fontId="3" fillId="2" borderId="0" xfId="1" applyFont="1" applyFill="1" applyBorder="1" applyAlignment="1">
      <alignment horizontal="left"/>
    </xf>
    <xf numFmtId="0" fontId="2" fillId="2" borderId="0" xfId="1" applyFont="1" applyFill="1" applyBorder="1"/>
    <xf numFmtId="0" fontId="4" fillId="2" borderId="0" xfId="1" applyFont="1" applyFill="1" applyAlignment="1">
      <alignment vertical="center"/>
    </xf>
    <xf numFmtId="2" fontId="5" fillId="2" borderId="1" xfId="1" applyNumberFormat="1" applyFont="1" applyFill="1" applyBorder="1" applyAlignment="1">
      <alignment horizontal="left" vertical="center"/>
    </xf>
    <xf numFmtId="2" fontId="5" fillId="2" borderId="2" xfId="1" applyNumberFormat="1" applyFont="1" applyFill="1" applyBorder="1" applyAlignment="1">
      <alignment horizontal="left" vertical="center"/>
    </xf>
    <xf numFmtId="1" fontId="5" fillId="2" borderId="2" xfId="1" applyNumberFormat="1" applyFont="1" applyFill="1" applyBorder="1" applyAlignment="1">
      <alignment horizontal="left" vertical="center"/>
    </xf>
    <xf numFmtId="0" fontId="6" fillId="2" borderId="2" xfId="1" applyFont="1" applyFill="1" applyBorder="1" applyAlignment="1">
      <alignment vertical="center"/>
    </xf>
    <xf numFmtId="0" fontId="6" fillId="2" borderId="3" xfId="1" applyFont="1" applyFill="1" applyBorder="1" applyAlignment="1">
      <alignment horizontal="center" vertical="center"/>
    </xf>
    <xf numFmtId="2" fontId="6" fillId="2" borderId="4" xfId="1" applyNumberFormat="1" applyFont="1" applyFill="1" applyBorder="1" applyAlignment="1">
      <alignment horizontal="left"/>
    </xf>
    <xf numFmtId="2" fontId="6" fillId="2" borderId="5" xfId="1" applyNumberFormat="1" applyFont="1" applyFill="1" applyBorder="1" applyAlignment="1">
      <alignment horizontal="left"/>
    </xf>
    <xf numFmtId="1" fontId="6" fillId="2" borderId="6" xfId="1" applyNumberFormat="1" applyFont="1" applyFill="1" applyBorder="1" applyAlignment="1">
      <alignment horizontal="left"/>
    </xf>
    <xf numFmtId="1" fontId="6" fillId="2" borderId="5" xfId="1" applyNumberFormat="1" applyFont="1" applyFill="1" applyBorder="1" applyAlignment="1">
      <alignment horizontal="left"/>
    </xf>
    <xf numFmtId="0" fontId="7" fillId="2" borderId="6" xfId="1" applyFont="1" applyFill="1" applyBorder="1" applyAlignment="1">
      <alignment vertical="top"/>
    </xf>
    <xf numFmtId="0" fontId="7" fillId="2" borderId="7" xfId="1" applyFont="1" applyFill="1" applyBorder="1" applyAlignment="1">
      <alignment horizontal="center" vertical="top"/>
    </xf>
    <xf numFmtId="0" fontId="2" fillId="2" borderId="0" xfId="1" applyFont="1" applyFill="1" applyAlignment="1">
      <alignment vertical="center"/>
    </xf>
    <xf numFmtId="2" fontId="6" fillId="2" borderId="8" xfId="1" applyNumberFormat="1" applyFont="1" applyFill="1" applyBorder="1" applyAlignment="1">
      <alignment horizontal="left"/>
    </xf>
    <xf numFmtId="2" fontId="6" fillId="2" borderId="6" xfId="1" applyNumberFormat="1" applyFont="1" applyFill="1" applyBorder="1" applyAlignment="1">
      <alignment horizontal="left"/>
    </xf>
    <xf numFmtId="0" fontId="8" fillId="2" borderId="2" xfId="1" applyFont="1" applyFill="1" applyBorder="1" applyAlignment="1">
      <alignment horizontal="left" vertical="center" wrapText="1"/>
    </xf>
    <xf numFmtId="0" fontId="7" fillId="2" borderId="3" xfId="1" applyFont="1" applyFill="1" applyBorder="1" applyAlignment="1">
      <alignment horizontal="center" vertical="center"/>
    </xf>
    <xf numFmtId="2" fontId="6" fillId="2" borderId="9" xfId="1" applyNumberFormat="1" applyFont="1" applyFill="1" applyBorder="1" applyAlignment="1">
      <alignment horizontal="left"/>
    </xf>
    <xf numFmtId="1" fontId="6" fillId="2" borderId="9" xfId="1" applyNumberFormat="1" applyFont="1" applyFill="1" applyBorder="1" applyAlignment="1">
      <alignment horizontal="left"/>
    </xf>
    <xf numFmtId="0" fontId="7" fillId="2" borderId="9" xfId="1" applyFont="1" applyFill="1" applyBorder="1" applyAlignment="1">
      <alignment vertical="top"/>
    </xf>
    <xf numFmtId="0" fontId="6" fillId="2" borderId="6" xfId="1" applyFont="1" applyFill="1" applyBorder="1" applyAlignment="1">
      <alignment horizontal="left"/>
    </xf>
    <xf numFmtId="0" fontId="7" fillId="2" borderId="10" xfId="1" applyFont="1" applyFill="1" applyBorder="1" applyAlignment="1">
      <alignment horizontal="center" vertical="top"/>
    </xf>
    <xf numFmtId="1" fontId="6" fillId="2" borderId="11" xfId="1" applyNumberFormat="1" applyFont="1" applyFill="1" applyBorder="1" applyAlignment="1">
      <alignment horizontal="left"/>
    </xf>
    <xf numFmtId="2" fontId="6" fillId="2" borderId="12" xfId="1" applyNumberFormat="1" applyFont="1" applyFill="1" applyBorder="1" applyAlignment="1">
      <alignment horizontal="left"/>
    </xf>
    <xf numFmtId="2" fontId="6" fillId="2" borderId="11" xfId="1" applyNumberFormat="1" applyFont="1" applyFill="1" applyBorder="1" applyAlignment="1">
      <alignment horizontal="left"/>
    </xf>
    <xf numFmtId="0" fontId="7" fillId="2" borderId="5" xfId="1" applyFont="1" applyFill="1" applyBorder="1" applyAlignment="1">
      <alignment vertical="top"/>
    </xf>
    <xf numFmtId="2" fontId="6" fillId="2" borderId="13" xfId="1" applyNumberFormat="1" applyFont="1" applyFill="1" applyBorder="1" applyAlignment="1">
      <alignment horizontal="left"/>
    </xf>
    <xf numFmtId="0" fontId="7" fillId="2" borderId="9" xfId="1" applyFont="1" applyFill="1" applyBorder="1" applyAlignment="1">
      <alignment vertical="top" wrapText="1"/>
    </xf>
    <xf numFmtId="0" fontId="7" fillId="2" borderId="6" xfId="1" applyFont="1" applyFill="1" applyBorder="1" applyAlignment="1">
      <alignment vertical="top" wrapText="1"/>
    </xf>
    <xf numFmtId="0" fontId="7" fillId="2" borderId="11" xfId="1" applyFont="1" applyFill="1" applyBorder="1" applyAlignment="1">
      <alignment vertical="top"/>
    </xf>
    <xf numFmtId="0" fontId="9" fillId="2" borderId="0" xfId="1" applyFont="1" applyFill="1"/>
    <xf numFmtId="0" fontId="8" fillId="2" borderId="14" xfId="1" applyFont="1" applyFill="1" applyBorder="1" applyAlignment="1">
      <alignment horizontal="left" vertical="top" wrapText="1"/>
    </xf>
    <xf numFmtId="0" fontId="8" fillId="2" borderId="15" xfId="1" applyFont="1" applyFill="1" applyBorder="1" applyAlignment="1">
      <alignment horizontal="left" vertical="top" wrapText="1"/>
    </xf>
    <xf numFmtId="0" fontId="8" fillId="2" borderId="16" xfId="1" applyFont="1" applyFill="1" applyBorder="1" applyAlignment="1">
      <alignment horizontal="left" vertical="top" wrapText="1"/>
    </xf>
    <xf numFmtId="1" fontId="8" fillId="2" borderId="15" xfId="1" applyNumberFormat="1" applyFont="1" applyFill="1" applyBorder="1" applyAlignment="1">
      <alignment horizontal="left" vertical="top" wrapText="1"/>
    </xf>
    <xf numFmtId="1" fontId="8" fillId="2" borderId="17" xfId="1" applyNumberFormat="1" applyFont="1" applyFill="1" applyBorder="1" applyAlignment="1">
      <alignment horizontal="left" vertical="top" wrapText="1"/>
    </xf>
    <xf numFmtId="1" fontId="8" fillId="2" borderId="16" xfId="1" applyNumberFormat="1" applyFont="1" applyFill="1" applyBorder="1" applyAlignment="1">
      <alignment horizontal="left" vertical="top" wrapText="1"/>
    </xf>
    <xf numFmtId="0" fontId="10" fillId="2" borderId="16" xfId="1" applyFont="1" applyFill="1" applyBorder="1" applyAlignment="1">
      <alignment horizontal="left" vertical="top" wrapText="1"/>
    </xf>
    <xf numFmtId="0" fontId="10" fillId="2" borderId="18" xfId="1" applyFont="1" applyFill="1" applyBorder="1" applyAlignment="1">
      <alignment horizontal="center" vertical="top" wrapText="1"/>
    </xf>
    <xf numFmtId="0" fontId="10" fillId="2" borderId="8" xfId="1" applyFont="1" applyFill="1" applyBorder="1" applyAlignment="1">
      <alignment horizontal="left" vertical="top" wrapText="1"/>
    </xf>
    <xf numFmtId="0" fontId="10" fillId="2" borderId="6" xfId="1" applyFont="1" applyFill="1" applyBorder="1" applyAlignment="1">
      <alignment horizontal="left" vertical="top" wrapText="1"/>
    </xf>
    <xf numFmtId="0" fontId="10" fillId="2" borderId="11" xfId="1" applyFont="1" applyFill="1" applyBorder="1" applyAlignment="1">
      <alignment horizontal="left" vertical="top" wrapText="1"/>
    </xf>
    <xf numFmtId="1" fontId="10" fillId="2" borderId="6" xfId="1" applyNumberFormat="1" applyFont="1" applyFill="1" applyBorder="1" applyAlignment="1">
      <alignment horizontal="left" vertical="top" wrapText="1"/>
    </xf>
    <xf numFmtId="1" fontId="10" fillId="2" borderId="19" xfId="1" applyNumberFormat="1" applyFont="1" applyFill="1" applyBorder="1" applyAlignment="1">
      <alignment horizontal="left" vertical="top" wrapText="1"/>
    </xf>
    <xf numFmtId="1" fontId="10" fillId="2" borderId="11" xfId="1" applyNumberFormat="1" applyFont="1" applyFill="1" applyBorder="1" applyAlignment="1">
      <alignment horizontal="left" vertical="top" wrapText="1"/>
    </xf>
    <xf numFmtId="0" fontId="10" fillId="2" borderId="5" xfId="1" applyFont="1" applyFill="1" applyBorder="1" applyAlignment="1">
      <alignment horizontal="left" vertical="top" wrapText="1"/>
    </xf>
    <xf numFmtId="0" fontId="10" fillId="2" borderId="7" xfId="1" applyFont="1" applyFill="1" applyBorder="1" applyAlignment="1">
      <alignment horizontal="center" vertical="top" wrapText="1"/>
    </xf>
    <xf numFmtId="1" fontId="10" fillId="2" borderId="20" xfId="1" applyNumberFormat="1" applyFont="1" applyFill="1" applyBorder="1" applyAlignment="1">
      <alignment horizontal="left" vertical="top" wrapText="1"/>
    </xf>
    <xf numFmtId="1" fontId="10" fillId="2" borderId="5" xfId="1" applyNumberFormat="1" applyFont="1" applyFill="1" applyBorder="1" applyAlignment="1">
      <alignment horizontal="left" vertical="top" wrapText="1"/>
    </xf>
    <xf numFmtId="0" fontId="10" fillId="2" borderId="21" xfId="1" applyFont="1" applyFill="1" applyBorder="1" applyAlignment="1">
      <alignment horizontal="left" vertical="top" wrapText="1"/>
    </xf>
    <xf numFmtId="0" fontId="10" fillId="2" borderId="22" xfId="1" applyFont="1" applyFill="1" applyBorder="1" applyAlignment="1">
      <alignment horizontal="left" vertical="top" wrapText="1"/>
    </xf>
    <xf numFmtId="0" fontId="10" fillId="2" borderId="23" xfId="1" applyFont="1" applyFill="1" applyBorder="1" applyAlignment="1">
      <alignment horizontal="left" vertical="top" wrapText="1"/>
    </xf>
    <xf numFmtId="1" fontId="10" fillId="2" borderId="24" xfId="1" applyNumberFormat="1" applyFont="1" applyFill="1" applyBorder="1" applyAlignment="1">
      <alignment horizontal="left" wrapText="1"/>
    </xf>
    <xf numFmtId="1" fontId="10" fillId="2" borderId="25" xfId="1" applyNumberFormat="1" applyFont="1" applyFill="1" applyBorder="1" applyAlignment="1">
      <alignment horizontal="left" wrapText="1"/>
    </xf>
    <xf numFmtId="1" fontId="10" fillId="2" borderId="23" xfId="1" applyNumberFormat="1" applyFont="1" applyFill="1" applyBorder="1" applyAlignment="1">
      <alignment horizontal="left" vertical="top" wrapText="1"/>
    </xf>
    <xf numFmtId="0" fontId="10" fillId="2" borderId="26" xfId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11" fillId="2" borderId="27" xfId="1" applyFont="1" applyFill="1" applyBorder="1" applyAlignment="1">
      <alignment horizontal="right"/>
    </xf>
    <xf numFmtId="0" fontId="11" fillId="2" borderId="28" xfId="1" applyFont="1" applyFill="1" applyBorder="1" applyAlignment="1">
      <alignment horizontal="right"/>
    </xf>
    <xf numFmtId="0" fontId="11" fillId="2" borderId="29" xfId="1" applyFont="1" applyFill="1" applyBorder="1" applyAlignment="1">
      <alignment horizontal="right"/>
    </xf>
    <xf numFmtId="0" fontId="4" fillId="2" borderId="0" xfId="1" applyFont="1" applyFill="1" applyBorder="1" applyAlignment="1">
      <alignment horizontal="left"/>
    </xf>
    <xf numFmtId="0" fontId="12" fillId="2" borderId="0" xfId="1" applyFont="1" applyFill="1" applyBorder="1" applyAlignment="1">
      <alignment horizontal="left" vertical="center"/>
    </xf>
    <xf numFmtId="0" fontId="12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horizontal="left"/>
    </xf>
  </cellXfs>
  <cellStyles count="2">
    <cellStyle name="Normal" xfId="0" builtinId="0"/>
    <cellStyle name="Normal 3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LBC%20MEETING%20FINAL%20ANNEXURES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NPA Agri"/>
      <sheetName val=" Ann 3 CGGSD"/>
      <sheetName val="Ann 6 AIF"/>
      <sheetName val=" Ann 23  MSME YOY "/>
      <sheetName val=" Ann 1 PMSAVINIDHI"/>
      <sheetName val=" Ann 34 Bank Mitra"/>
      <sheetName val=" Ann 13 National Goals"/>
      <sheetName val="Ann 13 cont National Goals"/>
      <sheetName val=" Ann 9 CD Ratio"/>
      <sheetName val="Ann 10 CD Ratio YOY"/>
      <sheetName val="Ann 8 Bankwise CD Rat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tabSelected="1" view="pageBreakPreview" zoomScale="55" zoomScaleNormal="100" zoomScaleSheetLayoutView="55" workbookViewId="0">
      <pane xSplit="4" ySplit="8" topLeftCell="E9" activePane="bottomRight" state="frozen"/>
      <selection pane="topRight" activeCell="E1" sqref="E1"/>
      <selection pane="bottomLeft" activeCell="A9" sqref="A9"/>
      <selection pane="bottomRight" sqref="A1:XFD1048576"/>
    </sheetView>
  </sheetViews>
  <sheetFormatPr defaultColWidth="8.88671875" defaultRowHeight="14.4" x14ac:dyDescent="0.3"/>
  <cols>
    <col min="1" max="1" width="8" style="1" customWidth="1"/>
    <col min="2" max="2" width="5.44140625" style="1" customWidth="1"/>
    <col min="3" max="3" width="9" style="1" customWidth="1"/>
    <col min="4" max="4" width="45.44140625" style="1" customWidth="1"/>
    <col min="5" max="5" width="16.88671875" style="2" customWidth="1"/>
    <col min="6" max="6" width="17" style="2" customWidth="1"/>
    <col min="7" max="7" width="15.109375" style="2" customWidth="1"/>
    <col min="8" max="8" width="17.33203125" style="2" customWidth="1"/>
    <col min="9" max="9" width="21.33203125" style="2" customWidth="1"/>
    <col min="10" max="10" width="23" style="2" customWidth="1"/>
    <col min="11" max="11" width="18.33203125" style="2" customWidth="1"/>
    <col min="12" max="12" width="16.6640625" style="2" customWidth="1"/>
    <col min="13" max="13" width="15.5546875" style="2" customWidth="1"/>
    <col min="14" max="14" width="18" style="2" customWidth="1"/>
    <col min="15" max="15" width="17.6640625" style="2" customWidth="1"/>
    <col min="16" max="16" width="13.6640625" style="2" customWidth="1"/>
    <col min="17" max="17" width="14.88671875" style="2" customWidth="1"/>
    <col min="18" max="18" width="18.33203125" style="2" customWidth="1"/>
    <col min="19" max="19" width="23.33203125" style="2" customWidth="1"/>
    <col min="20" max="16384" width="8.88671875" style="1"/>
  </cols>
  <sheetData>
    <row r="1" spans="3:19" s="5" customFormat="1" ht="25.8" x14ac:dyDescent="0.5"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71"/>
      <c r="S1" s="71"/>
    </row>
    <row r="2" spans="3:19" s="5" customFormat="1" ht="26.4" thickBot="1" x14ac:dyDescent="0.55000000000000004"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3"/>
      <c r="S2" s="68" t="s">
        <v>47</v>
      </c>
    </row>
    <row r="3" spans="3:19" s="5" customFormat="1" ht="18" thickBot="1" x14ac:dyDescent="0.35">
      <c r="C3" s="67" t="s">
        <v>46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5"/>
    </row>
    <row r="4" spans="3:19" ht="31.95" customHeight="1" thickBot="1" x14ac:dyDescent="0.5">
      <c r="C4" s="64" t="s">
        <v>45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2"/>
    </row>
    <row r="5" spans="3:19" ht="35.4" customHeight="1" x14ac:dyDescent="0.3">
      <c r="C5" s="61" t="s">
        <v>44</v>
      </c>
      <c r="D5" s="57" t="s">
        <v>43</v>
      </c>
      <c r="E5" s="60" t="s">
        <v>42</v>
      </c>
      <c r="F5" s="60" t="s">
        <v>41</v>
      </c>
      <c r="G5" s="60" t="s">
        <v>40</v>
      </c>
      <c r="H5" s="60" t="s">
        <v>39</v>
      </c>
      <c r="I5" s="60" t="s">
        <v>38</v>
      </c>
      <c r="J5" s="60" t="s">
        <v>37</v>
      </c>
      <c r="K5" s="60" t="s">
        <v>36</v>
      </c>
      <c r="L5" s="59" t="s">
        <v>35</v>
      </c>
      <c r="M5" s="58"/>
      <c r="N5" s="59" t="s">
        <v>34</v>
      </c>
      <c r="O5" s="58"/>
      <c r="P5" s="57" t="s">
        <v>33</v>
      </c>
      <c r="Q5" s="56" t="s">
        <v>32</v>
      </c>
      <c r="R5" s="56" t="s">
        <v>31</v>
      </c>
      <c r="S5" s="55" t="s">
        <v>30</v>
      </c>
    </row>
    <row r="6" spans="3:19" ht="14.4" customHeight="1" x14ac:dyDescent="0.3">
      <c r="C6" s="52"/>
      <c r="D6" s="51"/>
      <c r="E6" s="54"/>
      <c r="F6" s="54"/>
      <c r="G6" s="54"/>
      <c r="H6" s="54"/>
      <c r="I6" s="54"/>
      <c r="J6" s="54"/>
      <c r="K6" s="54"/>
      <c r="L6" s="53" t="s">
        <v>28</v>
      </c>
      <c r="M6" s="48" t="s">
        <v>29</v>
      </c>
      <c r="N6" s="53" t="s">
        <v>28</v>
      </c>
      <c r="O6" s="48" t="s">
        <v>27</v>
      </c>
      <c r="P6" s="51"/>
      <c r="Q6" s="46"/>
      <c r="R6" s="46"/>
      <c r="S6" s="45"/>
    </row>
    <row r="7" spans="3:19" ht="112.95" customHeight="1" x14ac:dyDescent="0.3">
      <c r="C7" s="52"/>
      <c r="D7" s="51"/>
      <c r="E7" s="50"/>
      <c r="F7" s="50"/>
      <c r="G7" s="50"/>
      <c r="H7" s="50"/>
      <c r="I7" s="50"/>
      <c r="J7" s="50"/>
      <c r="K7" s="50"/>
      <c r="L7" s="49"/>
      <c r="M7" s="48"/>
      <c r="N7" s="49"/>
      <c r="O7" s="48"/>
      <c r="P7" s="47"/>
      <c r="Q7" s="46"/>
      <c r="R7" s="46"/>
      <c r="S7" s="45"/>
    </row>
    <row r="8" spans="3:19" s="36" customFormat="1" ht="24" customHeight="1" thickBot="1" x14ac:dyDescent="0.5">
      <c r="C8" s="44"/>
      <c r="D8" s="43"/>
      <c r="E8" s="42">
        <v>1</v>
      </c>
      <c r="F8" s="42">
        <v>2</v>
      </c>
      <c r="G8" s="42">
        <v>3</v>
      </c>
      <c r="H8" s="42">
        <v>4</v>
      </c>
      <c r="I8" s="42">
        <v>5</v>
      </c>
      <c r="J8" s="42">
        <v>6</v>
      </c>
      <c r="K8" s="42">
        <v>7</v>
      </c>
      <c r="L8" s="41">
        <v>8</v>
      </c>
      <c r="M8" s="40">
        <v>9</v>
      </c>
      <c r="N8" s="41">
        <v>10</v>
      </c>
      <c r="O8" s="40">
        <v>11</v>
      </c>
      <c r="P8" s="39">
        <v>12</v>
      </c>
      <c r="Q8" s="38">
        <v>13</v>
      </c>
      <c r="R8" s="38">
        <v>14</v>
      </c>
      <c r="S8" s="37">
        <v>15</v>
      </c>
    </row>
    <row r="9" spans="3:19" ht="36.6" customHeight="1" x14ac:dyDescent="0.35">
      <c r="C9" s="27">
        <v>1</v>
      </c>
      <c r="D9" s="34" t="s">
        <v>26</v>
      </c>
      <c r="E9" s="14">
        <v>14231</v>
      </c>
      <c r="F9" s="14">
        <v>14231</v>
      </c>
      <c r="G9" s="14">
        <v>13826</v>
      </c>
      <c r="H9" s="14">
        <v>405</v>
      </c>
      <c r="I9" s="14">
        <v>0</v>
      </c>
      <c r="J9" s="14">
        <v>150599</v>
      </c>
      <c r="K9" s="14">
        <v>30119.8</v>
      </c>
      <c r="L9" s="14">
        <v>13826</v>
      </c>
      <c r="M9" s="14">
        <v>29647.25</v>
      </c>
      <c r="N9" s="14">
        <v>13826</v>
      </c>
      <c r="O9" s="14">
        <v>29646.95</v>
      </c>
      <c r="P9" s="20">
        <v>7.5</v>
      </c>
      <c r="Q9" s="14">
        <f>E9-H9</f>
        <v>13826</v>
      </c>
      <c r="R9" s="20">
        <f>L9/Q9*100</f>
        <v>100</v>
      </c>
      <c r="S9" s="19">
        <f>N9/L9*100</f>
        <v>100</v>
      </c>
    </row>
    <row r="10" spans="3:19" ht="36.6" customHeight="1" x14ac:dyDescent="0.35">
      <c r="C10" s="27">
        <v>2</v>
      </c>
      <c r="D10" s="16" t="s">
        <v>25</v>
      </c>
      <c r="E10" s="14">
        <v>23006</v>
      </c>
      <c r="F10" s="14">
        <v>23006</v>
      </c>
      <c r="G10" s="14">
        <v>10974</v>
      </c>
      <c r="H10" s="14">
        <v>11910</v>
      </c>
      <c r="I10" s="14">
        <v>0</v>
      </c>
      <c r="J10" s="14">
        <v>54552</v>
      </c>
      <c r="K10" s="14">
        <v>10910</v>
      </c>
      <c r="L10" s="14">
        <v>11096</v>
      </c>
      <c r="M10" s="14">
        <v>59147</v>
      </c>
      <c r="N10" s="14">
        <v>9701</v>
      </c>
      <c r="O10" s="14">
        <v>52547</v>
      </c>
      <c r="P10" s="20">
        <v>7.4</v>
      </c>
      <c r="Q10" s="14">
        <f>E10-H10</f>
        <v>11096</v>
      </c>
      <c r="R10" s="20">
        <f>L10/Q10*100</f>
        <v>100</v>
      </c>
      <c r="S10" s="19">
        <f>N10/L10*100</f>
        <v>87.427901946647438</v>
      </c>
    </row>
    <row r="11" spans="3:19" ht="36.6" customHeight="1" x14ac:dyDescent="0.35">
      <c r="C11" s="27">
        <v>3</v>
      </c>
      <c r="D11" s="16" t="s">
        <v>24</v>
      </c>
      <c r="E11" s="14">
        <v>8449</v>
      </c>
      <c r="F11" s="14">
        <v>8449</v>
      </c>
      <c r="G11" s="14">
        <v>4203</v>
      </c>
      <c r="H11" s="14">
        <v>4246</v>
      </c>
      <c r="I11" s="14">
        <v>0</v>
      </c>
      <c r="J11" s="14">
        <v>70354</v>
      </c>
      <c r="K11" s="14">
        <v>14071</v>
      </c>
      <c r="L11" s="14">
        <v>4203</v>
      </c>
      <c r="M11" s="14">
        <v>12196</v>
      </c>
      <c r="N11" s="14">
        <v>4203</v>
      </c>
      <c r="O11" s="14">
        <v>12196</v>
      </c>
      <c r="P11" s="20">
        <v>7.5</v>
      </c>
      <c r="Q11" s="14">
        <f>E11-H11</f>
        <v>4203</v>
      </c>
      <c r="R11" s="20">
        <f>L11/Q11*100</f>
        <v>100</v>
      </c>
      <c r="S11" s="19">
        <f>N11/L11*100</f>
        <v>100</v>
      </c>
    </row>
    <row r="12" spans="3:19" ht="36.6" customHeight="1" x14ac:dyDescent="0.35">
      <c r="C12" s="27">
        <v>4</v>
      </c>
      <c r="D12" s="16" t="s">
        <v>23</v>
      </c>
      <c r="E12" s="14">
        <v>5067</v>
      </c>
      <c r="F12" s="14">
        <v>5067</v>
      </c>
      <c r="G12" s="14">
        <v>5067</v>
      </c>
      <c r="H12" s="14">
        <v>1942</v>
      </c>
      <c r="I12" s="14">
        <v>0</v>
      </c>
      <c r="J12" s="14">
        <v>10735.701999999999</v>
      </c>
      <c r="K12" s="14">
        <v>12882.8424</v>
      </c>
      <c r="L12" s="14">
        <v>3125</v>
      </c>
      <c r="M12" s="14">
        <v>10751.26</v>
      </c>
      <c r="N12" s="14">
        <v>3107</v>
      </c>
      <c r="O12" s="14">
        <v>10735.701999999999</v>
      </c>
      <c r="P12" s="20">
        <v>8</v>
      </c>
      <c r="Q12" s="14">
        <v>3125</v>
      </c>
      <c r="R12" s="20">
        <f>L12/Q12*100</f>
        <v>100</v>
      </c>
      <c r="S12" s="19">
        <f>N12/L12*100</f>
        <v>99.424000000000007</v>
      </c>
    </row>
    <row r="13" spans="3:19" ht="36.6" customHeight="1" x14ac:dyDescent="0.35">
      <c r="C13" s="27">
        <v>5</v>
      </c>
      <c r="D13" s="35" t="s">
        <v>22</v>
      </c>
      <c r="E13" s="28">
        <v>9643</v>
      </c>
      <c r="F13" s="28">
        <v>9643</v>
      </c>
      <c r="G13" s="28">
        <v>6052</v>
      </c>
      <c r="H13" s="28">
        <v>3591</v>
      </c>
      <c r="I13" s="28">
        <v>0</v>
      </c>
      <c r="J13" s="28">
        <v>91445</v>
      </c>
      <c r="K13" s="28">
        <v>18289</v>
      </c>
      <c r="L13" s="28">
        <v>5993</v>
      </c>
      <c r="M13" s="28">
        <v>15881</v>
      </c>
      <c r="N13" s="28">
        <v>4896</v>
      </c>
      <c r="O13" s="28">
        <v>15247</v>
      </c>
      <c r="P13" s="30">
        <v>7.5</v>
      </c>
      <c r="Q13" s="14">
        <f>E13-H13</f>
        <v>6052</v>
      </c>
      <c r="R13" s="20">
        <f>L13/Q13*100</f>
        <v>99.025115664243231</v>
      </c>
      <c r="S13" s="19">
        <f>N13/L13*100</f>
        <v>81.695311196395792</v>
      </c>
    </row>
    <row r="14" spans="3:19" ht="36.6" customHeight="1" x14ac:dyDescent="0.35">
      <c r="C14" s="27">
        <v>6</v>
      </c>
      <c r="D14" s="16" t="s">
        <v>21</v>
      </c>
      <c r="E14" s="14">
        <v>1611</v>
      </c>
      <c r="F14" s="14">
        <v>1611</v>
      </c>
      <c r="G14" s="14">
        <v>1571</v>
      </c>
      <c r="H14" s="14">
        <v>196</v>
      </c>
      <c r="I14" s="14">
        <v>0</v>
      </c>
      <c r="J14" s="14">
        <v>13607.91</v>
      </c>
      <c r="K14" s="14">
        <v>2721.5820000000003</v>
      </c>
      <c r="L14" s="14">
        <v>1415</v>
      </c>
      <c r="M14" s="14">
        <v>2174.63</v>
      </c>
      <c r="N14" s="14">
        <v>1168</v>
      </c>
      <c r="O14" s="14">
        <v>1890</v>
      </c>
      <c r="P14" s="20">
        <v>7.5</v>
      </c>
      <c r="Q14" s="14">
        <f>E14-H14</f>
        <v>1415</v>
      </c>
      <c r="R14" s="20">
        <f>L14/Q14*100</f>
        <v>100</v>
      </c>
      <c r="S14" s="19">
        <f>N14/L14*100</f>
        <v>82.54416961130741</v>
      </c>
    </row>
    <row r="15" spans="3:19" ht="36.6" customHeight="1" x14ac:dyDescent="0.35">
      <c r="C15" s="27">
        <v>7</v>
      </c>
      <c r="D15" s="34" t="s">
        <v>20</v>
      </c>
      <c r="E15" s="14">
        <v>42194</v>
      </c>
      <c r="F15" s="14">
        <v>42194</v>
      </c>
      <c r="G15" s="14">
        <v>32568</v>
      </c>
      <c r="H15" s="14">
        <v>9708</v>
      </c>
      <c r="I15" s="14">
        <v>399</v>
      </c>
      <c r="J15" s="14">
        <v>563375.12</v>
      </c>
      <c r="K15" s="14">
        <v>112675.02</v>
      </c>
      <c r="L15" s="26">
        <v>32490</v>
      </c>
      <c r="M15" s="26">
        <v>89410</v>
      </c>
      <c r="N15" s="26">
        <v>32490</v>
      </c>
      <c r="O15" s="26">
        <v>89410</v>
      </c>
      <c r="P15" s="20">
        <v>7.65</v>
      </c>
      <c r="Q15" s="14">
        <v>32490</v>
      </c>
      <c r="R15" s="20">
        <f>L15/Q15*100</f>
        <v>100</v>
      </c>
      <c r="S15" s="19">
        <f>N15/L15*100</f>
        <v>100</v>
      </c>
    </row>
    <row r="16" spans="3:19" ht="36.6" customHeight="1" x14ac:dyDescent="0.35">
      <c r="C16" s="27">
        <v>8</v>
      </c>
      <c r="D16" s="34" t="s">
        <v>19</v>
      </c>
      <c r="E16" s="14">
        <v>5502</v>
      </c>
      <c r="F16" s="14">
        <v>5502</v>
      </c>
      <c r="G16" s="14">
        <v>4959</v>
      </c>
      <c r="H16" s="14">
        <v>553</v>
      </c>
      <c r="I16" s="14">
        <v>0</v>
      </c>
      <c r="J16" s="14">
        <v>93885</v>
      </c>
      <c r="K16" s="14">
        <v>18777</v>
      </c>
      <c r="L16" s="26">
        <v>4959</v>
      </c>
      <c r="M16" s="26">
        <v>18892</v>
      </c>
      <c r="N16" s="26">
        <v>4295</v>
      </c>
      <c r="O16" s="26">
        <v>17824</v>
      </c>
      <c r="P16" s="20">
        <v>7.5</v>
      </c>
      <c r="Q16" s="14">
        <v>4959</v>
      </c>
      <c r="R16" s="20">
        <f>L16/Q16*100</f>
        <v>100</v>
      </c>
      <c r="S16" s="19">
        <f>N16/L16*100</f>
        <v>86.610203670094776</v>
      </c>
    </row>
    <row r="17" spans="3:19" ht="36.6" customHeight="1" x14ac:dyDescent="0.35">
      <c r="C17" s="27">
        <v>9</v>
      </c>
      <c r="D17" s="16" t="s">
        <v>18</v>
      </c>
      <c r="E17" s="14">
        <v>15080</v>
      </c>
      <c r="F17" s="14">
        <v>15080</v>
      </c>
      <c r="G17" s="14">
        <v>15080</v>
      </c>
      <c r="H17" s="14">
        <v>0</v>
      </c>
      <c r="I17" s="14">
        <v>0</v>
      </c>
      <c r="J17" s="14">
        <v>36573.530400000003</v>
      </c>
      <c r="K17" s="14">
        <v>8607.9575440000008</v>
      </c>
      <c r="L17" s="14">
        <v>15080</v>
      </c>
      <c r="M17" s="14">
        <v>43039.78772</v>
      </c>
      <c r="N17" s="14">
        <v>15080</v>
      </c>
      <c r="O17" s="14">
        <v>36573.530400000003</v>
      </c>
      <c r="P17" s="20">
        <v>7.5</v>
      </c>
      <c r="Q17" s="14">
        <v>15080</v>
      </c>
      <c r="R17" s="20">
        <f>L17/Q17*100</f>
        <v>100</v>
      </c>
      <c r="S17" s="19">
        <f>N17/L17*100</f>
        <v>100</v>
      </c>
    </row>
    <row r="18" spans="3:19" ht="36.6" customHeight="1" x14ac:dyDescent="0.35">
      <c r="C18" s="27">
        <v>10</v>
      </c>
      <c r="D18" s="16" t="s">
        <v>17</v>
      </c>
      <c r="E18" s="14">
        <v>11803</v>
      </c>
      <c r="F18" s="14">
        <v>11763</v>
      </c>
      <c r="G18" s="14">
        <v>11265</v>
      </c>
      <c r="H18" s="14">
        <v>498</v>
      </c>
      <c r="I18" s="14">
        <v>0</v>
      </c>
      <c r="J18" s="14">
        <v>34705</v>
      </c>
      <c r="K18" s="14">
        <v>6941</v>
      </c>
      <c r="L18" s="14">
        <v>10321</v>
      </c>
      <c r="M18" s="14">
        <v>5110</v>
      </c>
      <c r="N18" s="14">
        <v>8314</v>
      </c>
      <c r="O18" s="14">
        <v>4990</v>
      </c>
      <c r="P18" s="20">
        <v>7.5</v>
      </c>
      <c r="Q18" s="14">
        <v>10321</v>
      </c>
      <c r="R18" s="20">
        <f>L18/Q18*100</f>
        <v>100</v>
      </c>
      <c r="S18" s="19">
        <f>N18/L18*100</f>
        <v>80.554209863385324</v>
      </c>
    </row>
    <row r="19" spans="3:19" ht="36.6" customHeight="1" x14ac:dyDescent="0.35">
      <c r="C19" s="27">
        <v>11</v>
      </c>
      <c r="D19" s="16" t="s">
        <v>16</v>
      </c>
      <c r="E19" s="14">
        <v>4880</v>
      </c>
      <c r="F19" s="14">
        <v>4880</v>
      </c>
      <c r="G19" s="14">
        <v>1707</v>
      </c>
      <c r="H19" s="14">
        <v>3173</v>
      </c>
      <c r="I19" s="14">
        <v>0</v>
      </c>
      <c r="J19" s="14">
        <v>43494.61</v>
      </c>
      <c r="K19" s="14">
        <v>8698.9219999999987</v>
      </c>
      <c r="L19" s="14">
        <v>1498</v>
      </c>
      <c r="M19" s="14">
        <v>7724.5100000000011</v>
      </c>
      <c r="N19" s="14">
        <v>956</v>
      </c>
      <c r="O19" s="14">
        <v>5838</v>
      </c>
      <c r="P19" s="20">
        <v>7.85</v>
      </c>
      <c r="Q19" s="14">
        <f>E19-H19</f>
        <v>1707</v>
      </c>
      <c r="R19" s="20">
        <f>L19/Q19*100</f>
        <v>87.756297598125371</v>
      </c>
      <c r="S19" s="19">
        <f>N19/L19*100</f>
        <v>63.818424566088119</v>
      </c>
    </row>
    <row r="20" spans="3:19" ht="36.6" customHeight="1" thickBot="1" x14ac:dyDescent="0.4">
      <c r="C20" s="17">
        <v>12</v>
      </c>
      <c r="D20" s="33" t="s">
        <v>15</v>
      </c>
      <c r="E20" s="24">
        <v>9478</v>
      </c>
      <c r="F20" s="24">
        <v>9478</v>
      </c>
      <c r="G20" s="24">
        <v>6334</v>
      </c>
      <c r="H20" s="24">
        <v>1929</v>
      </c>
      <c r="I20" s="24">
        <v>752</v>
      </c>
      <c r="J20" s="24">
        <v>79365.387137699989</v>
      </c>
      <c r="K20" s="24">
        <v>15872.665427540003</v>
      </c>
      <c r="L20" s="24">
        <v>6334</v>
      </c>
      <c r="M20" s="24">
        <v>10488</v>
      </c>
      <c r="N20" s="24">
        <v>2580</v>
      </c>
      <c r="O20" s="24">
        <v>9485</v>
      </c>
      <c r="P20" s="23">
        <v>7.9</v>
      </c>
      <c r="Q20" s="24">
        <f>E20-H20</f>
        <v>7549</v>
      </c>
      <c r="R20" s="23">
        <f>L20/Q20*100</f>
        <v>83.905153000397405</v>
      </c>
      <c r="S20" s="32">
        <f>N20/L20*100</f>
        <v>40.732554467950742</v>
      </c>
    </row>
    <row r="21" spans="3:19" s="18" customFormat="1" ht="46.2" customHeight="1" thickBot="1" x14ac:dyDescent="0.35">
      <c r="C21" s="22"/>
      <c r="D21" s="21" t="s">
        <v>14</v>
      </c>
      <c r="E21" s="9">
        <f>E20+E19+E18+E17+E16+E15+E14+E13+E12+E11+E10+E9</f>
        <v>150944</v>
      </c>
      <c r="F21" s="9">
        <f>F20+F19+F18+F17+F16+F15+F14+F13+F12+F11+F10+F9</f>
        <v>150904</v>
      </c>
      <c r="G21" s="9">
        <f>G20+G19+G18+G17+G16+G15+G14+G13+G12+G11+G10+G9</f>
        <v>113606</v>
      </c>
      <c r="H21" s="9">
        <f>H20+H19+H18+H17+H16+H15+H14+H13+H12+H11+H10+H9</f>
        <v>38151</v>
      </c>
      <c r="I21" s="9">
        <f>I20+I19+I18+I17+I16+I15+I14+I13+I12+I11+I10+I9</f>
        <v>1151</v>
      </c>
      <c r="J21" s="9">
        <f>J20+J19+J18+J17+J16+J15+J14+J13+J12+J11+J10+J9</f>
        <v>1242692.2595377001</v>
      </c>
      <c r="K21" s="9">
        <f>K20+K19+K18+K17+K16+K15+K14+K13+K12+K11+K10+K9</f>
        <v>260566.78937153998</v>
      </c>
      <c r="L21" s="9">
        <f>L20+L19+L18+L17+L16+L15+L14+L13+L12+L11+L10+L9</f>
        <v>110340</v>
      </c>
      <c r="M21" s="9">
        <f>M20+M19+M18+M17+M16+M15+M14+M13+M12+M11+M10+M9</f>
        <v>304461.43772000005</v>
      </c>
      <c r="N21" s="9">
        <f>N20+N19+N18+N17+N16+N15+N14+N13+N12+N11+N10+N9</f>
        <v>100616</v>
      </c>
      <c r="O21" s="9">
        <f>O20+O19+O18+O17+O16+O15+O14+O13+O12+O11+O10+O9</f>
        <v>286383.18239999999</v>
      </c>
      <c r="P21" s="9"/>
      <c r="Q21" s="9">
        <f>Q20+Q19+Q18+Q17+Q16+Q15+Q14+Q13+Q12+Q11+Q10+Q9</f>
        <v>111823</v>
      </c>
      <c r="R21" s="8">
        <f>L21/Q21*100</f>
        <v>98.673796982731645</v>
      </c>
      <c r="S21" s="7">
        <f>N21/L21*100</f>
        <v>91.18723944172558</v>
      </c>
    </row>
    <row r="22" spans="3:19" ht="46.2" customHeight="1" x14ac:dyDescent="0.35">
      <c r="C22" s="27">
        <v>13</v>
      </c>
      <c r="D22" s="31" t="s">
        <v>13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30">
        <v>0</v>
      </c>
      <c r="Q22" s="28">
        <v>0</v>
      </c>
      <c r="R22" s="30" t="e">
        <f>L22/Q22*100</f>
        <v>#DIV/0!</v>
      </c>
      <c r="S22" s="29" t="e">
        <f>N22/L22*100</f>
        <v>#DIV/0!</v>
      </c>
    </row>
    <row r="23" spans="3:19" ht="32.4" customHeight="1" x14ac:dyDescent="0.35">
      <c r="C23" s="27">
        <v>14</v>
      </c>
      <c r="D23" s="16" t="s">
        <v>12</v>
      </c>
      <c r="E23" s="14">
        <v>855</v>
      </c>
      <c r="F23" s="26">
        <v>855</v>
      </c>
      <c r="G23" s="26">
        <v>563</v>
      </c>
      <c r="H23" s="26">
        <v>236</v>
      </c>
      <c r="I23" s="26">
        <v>57</v>
      </c>
      <c r="J23" s="14">
        <v>15159</v>
      </c>
      <c r="K23" s="14">
        <v>3031.8</v>
      </c>
      <c r="L23" s="28">
        <v>535</v>
      </c>
      <c r="M23" s="28">
        <v>3031.8</v>
      </c>
      <c r="N23" s="28">
        <v>534</v>
      </c>
      <c r="O23" s="28">
        <v>3023.8</v>
      </c>
      <c r="P23" s="20">
        <v>8.1999999999999993</v>
      </c>
      <c r="Q23" s="14">
        <f>E23-H23</f>
        <v>619</v>
      </c>
      <c r="R23" s="20">
        <f>L23/Q23*100</f>
        <v>86.429725363489496</v>
      </c>
      <c r="S23" s="19">
        <f>N23/L23*100</f>
        <v>99.813084112149525</v>
      </c>
    </row>
    <row r="24" spans="3:19" ht="32.4" customHeight="1" x14ac:dyDescent="0.35">
      <c r="C24" s="27">
        <v>15</v>
      </c>
      <c r="D24" s="16" t="s">
        <v>11</v>
      </c>
      <c r="E24" s="14">
        <v>1387</v>
      </c>
      <c r="F24" s="14">
        <v>1387</v>
      </c>
      <c r="G24" s="14">
        <v>537</v>
      </c>
      <c r="H24" s="14">
        <v>918</v>
      </c>
      <c r="I24" s="14">
        <v>0</v>
      </c>
      <c r="J24" s="14">
        <v>18044.1139678</v>
      </c>
      <c r="K24" s="14">
        <v>3638.1313700000001</v>
      </c>
      <c r="L24" s="14">
        <v>537</v>
      </c>
      <c r="M24" s="14">
        <v>2112</v>
      </c>
      <c r="N24" s="26">
        <v>537</v>
      </c>
      <c r="O24" s="14">
        <v>2112</v>
      </c>
      <c r="P24" s="20">
        <v>9.1</v>
      </c>
      <c r="Q24" s="14">
        <v>537</v>
      </c>
      <c r="R24" s="20">
        <f>L24/Q24*100</f>
        <v>100</v>
      </c>
      <c r="S24" s="19">
        <f>N24/L24*100</f>
        <v>100</v>
      </c>
    </row>
    <row r="25" spans="3:19" ht="32.4" customHeight="1" x14ac:dyDescent="0.35">
      <c r="C25" s="27">
        <v>16</v>
      </c>
      <c r="D25" s="16" t="s">
        <v>10</v>
      </c>
      <c r="E25" s="14">
        <v>478</v>
      </c>
      <c r="F25" s="14">
        <v>446</v>
      </c>
      <c r="G25" s="14">
        <v>284</v>
      </c>
      <c r="H25" s="14">
        <v>171</v>
      </c>
      <c r="I25" s="14">
        <v>1.05</v>
      </c>
      <c r="J25" s="14">
        <v>7510</v>
      </c>
      <c r="K25" s="14">
        <v>1502</v>
      </c>
      <c r="L25" s="14">
        <v>150</v>
      </c>
      <c r="M25" s="14">
        <v>7561</v>
      </c>
      <c r="N25" s="14">
        <v>139</v>
      </c>
      <c r="O25" s="14">
        <v>7510</v>
      </c>
      <c r="P25" s="20">
        <v>0</v>
      </c>
      <c r="Q25" s="14">
        <f>E25-H25</f>
        <v>307</v>
      </c>
      <c r="R25" s="20">
        <f>L25/Q25*100</f>
        <v>48.859934853420192</v>
      </c>
      <c r="S25" s="19">
        <f>N25/L25*100</f>
        <v>92.666666666666657</v>
      </c>
    </row>
    <row r="26" spans="3:19" ht="32.4" customHeight="1" x14ac:dyDescent="0.35">
      <c r="C26" s="27">
        <v>17</v>
      </c>
      <c r="D26" s="16" t="s">
        <v>9</v>
      </c>
      <c r="E26" s="14">
        <v>11999</v>
      </c>
      <c r="F26" s="14">
        <v>11999</v>
      </c>
      <c r="G26" s="14">
        <v>11999</v>
      </c>
      <c r="H26" s="14">
        <v>2275</v>
      </c>
      <c r="I26" s="14">
        <v>2857</v>
      </c>
      <c r="J26" s="14">
        <v>343353.5</v>
      </c>
      <c r="K26" s="14">
        <v>6927</v>
      </c>
      <c r="L26" s="14">
        <v>7360</v>
      </c>
      <c r="M26" s="14">
        <v>57677.005124679999</v>
      </c>
      <c r="N26" s="14">
        <v>3521</v>
      </c>
      <c r="O26" s="14">
        <v>52264.552187399997</v>
      </c>
      <c r="P26" s="20">
        <v>0</v>
      </c>
      <c r="Q26" s="14">
        <f>E26-H26</f>
        <v>9724</v>
      </c>
      <c r="R26" s="20">
        <f>L26/Q26*100</f>
        <v>75.68901686548746</v>
      </c>
      <c r="S26" s="19">
        <f>N26/L26*100</f>
        <v>47.839673913043477</v>
      </c>
    </row>
    <row r="27" spans="3:19" ht="32.4" customHeight="1" x14ac:dyDescent="0.35">
      <c r="C27" s="27">
        <v>19</v>
      </c>
      <c r="D27" s="16" t="s">
        <v>8</v>
      </c>
      <c r="E27" s="14">
        <v>51261</v>
      </c>
      <c r="F27" s="14">
        <v>51261</v>
      </c>
      <c r="G27" s="26">
        <v>28216</v>
      </c>
      <c r="H27" s="26">
        <v>0</v>
      </c>
      <c r="I27" s="14">
        <v>23045</v>
      </c>
      <c r="J27" s="14">
        <v>58317.18878936999</v>
      </c>
      <c r="K27" s="14">
        <v>11663.437757873999</v>
      </c>
      <c r="L27" s="14">
        <v>51261</v>
      </c>
      <c r="M27" s="14">
        <v>16453.007427679993</v>
      </c>
      <c r="N27" s="14">
        <v>28216</v>
      </c>
      <c r="O27" s="14">
        <v>14044.770667099994</v>
      </c>
      <c r="P27" s="20"/>
      <c r="Q27" s="14">
        <v>51261</v>
      </c>
      <c r="R27" s="20">
        <f>L27/Q27*100</f>
        <v>100</v>
      </c>
      <c r="S27" s="19">
        <f>N27/L27*100</f>
        <v>55.043795478043734</v>
      </c>
    </row>
    <row r="28" spans="3:19" ht="32.4" customHeight="1" x14ac:dyDescent="0.35">
      <c r="C28" s="27">
        <v>20</v>
      </c>
      <c r="D28" s="16" t="s">
        <v>7</v>
      </c>
      <c r="E28" s="26">
        <v>26716</v>
      </c>
      <c r="F28" s="26">
        <v>26716</v>
      </c>
      <c r="G28" s="26">
        <v>26716</v>
      </c>
      <c r="H28" s="14">
        <v>5745</v>
      </c>
      <c r="I28" s="14">
        <v>0</v>
      </c>
      <c r="J28" s="14">
        <v>895586.911063254</v>
      </c>
      <c r="K28" s="14">
        <v>241210.67413790812</v>
      </c>
      <c r="L28" s="14">
        <v>5932</v>
      </c>
      <c r="M28" s="14">
        <v>125924.77740870001</v>
      </c>
      <c r="N28" s="14">
        <v>5932</v>
      </c>
      <c r="O28" s="14">
        <v>125924.77740870001</v>
      </c>
      <c r="P28" s="20">
        <v>8.25</v>
      </c>
      <c r="Q28" s="14">
        <f>E28-H28</f>
        <v>20971</v>
      </c>
      <c r="R28" s="20">
        <f>L28/Q28*100</f>
        <v>28.286681607934767</v>
      </c>
      <c r="S28" s="19">
        <f>N28/L28*100</f>
        <v>100</v>
      </c>
    </row>
    <row r="29" spans="3:19" ht="32.4" customHeight="1" x14ac:dyDescent="0.35">
      <c r="C29" s="27">
        <v>21</v>
      </c>
      <c r="D29" s="16" t="s">
        <v>6</v>
      </c>
      <c r="E29" s="26">
        <v>7396</v>
      </c>
      <c r="F29" s="26">
        <v>4204</v>
      </c>
      <c r="G29" s="26">
        <v>1239</v>
      </c>
      <c r="H29" s="26">
        <v>2</v>
      </c>
      <c r="I29" s="26">
        <v>3192</v>
      </c>
      <c r="J29" s="14">
        <v>273400</v>
      </c>
      <c r="K29" s="14">
        <v>54600</v>
      </c>
      <c r="L29" s="26">
        <v>1329</v>
      </c>
      <c r="M29" s="26">
        <v>37583</v>
      </c>
      <c r="N29" s="14">
        <v>1251</v>
      </c>
      <c r="O29" s="14">
        <v>35563</v>
      </c>
      <c r="P29" s="20">
        <v>0</v>
      </c>
      <c r="Q29" s="14">
        <f>E29-H29</f>
        <v>7394</v>
      </c>
      <c r="R29" s="20">
        <f>L29/Q29*100</f>
        <v>17.974032999729513</v>
      </c>
      <c r="S29" s="19">
        <f>N29/L29*100</f>
        <v>94.13092550790067</v>
      </c>
    </row>
    <row r="30" spans="3:19" ht="32.4" customHeight="1" x14ac:dyDescent="0.35">
      <c r="C30" s="17">
        <v>22</v>
      </c>
      <c r="D30" s="25" t="s">
        <v>5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3">
        <v>0</v>
      </c>
      <c r="Q30" s="14">
        <f>E30-H30</f>
        <v>0</v>
      </c>
      <c r="R30" s="20" t="e">
        <f>L30/Q30*100</f>
        <v>#DIV/0!</v>
      </c>
      <c r="S30" s="19" t="e">
        <f>N30/L30*100</f>
        <v>#DIV/0!</v>
      </c>
    </row>
    <row r="31" spans="3:19" ht="32.4" customHeight="1" thickBot="1" x14ac:dyDescent="0.4">
      <c r="C31" s="17">
        <v>23</v>
      </c>
      <c r="D31" s="25" t="s">
        <v>4</v>
      </c>
      <c r="E31" s="24">
        <v>2686</v>
      </c>
      <c r="F31" s="24">
        <v>0</v>
      </c>
      <c r="G31" s="24">
        <v>0</v>
      </c>
      <c r="H31" s="24">
        <v>0</v>
      </c>
      <c r="I31" s="24">
        <v>0</v>
      </c>
      <c r="J31" s="24">
        <v>4693.7864200000004</v>
      </c>
      <c r="K31" s="24">
        <v>0</v>
      </c>
      <c r="L31" s="24">
        <v>2686</v>
      </c>
      <c r="M31" s="24">
        <v>4706.0825500000001</v>
      </c>
      <c r="N31" s="24">
        <v>2686</v>
      </c>
      <c r="O31" s="24">
        <v>4693.7864200000004</v>
      </c>
      <c r="P31" s="23">
        <v>0</v>
      </c>
      <c r="Q31" s="14">
        <f>E31-H31</f>
        <v>2686</v>
      </c>
      <c r="R31" s="20">
        <f>L31/Q31*100</f>
        <v>100</v>
      </c>
      <c r="S31" s="19">
        <f>N31/L31*100</f>
        <v>100</v>
      </c>
    </row>
    <row r="32" spans="3:19" s="18" customFormat="1" ht="40.950000000000003" customHeight="1" thickBot="1" x14ac:dyDescent="0.4">
      <c r="C32" s="22"/>
      <c r="D32" s="21" t="s">
        <v>3</v>
      </c>
      <c r="E32" s="9">
        <f>E31+E29+E28+E27+E26+E25+E24+E23+E22</f>
        <v>102778</v>
      </c>
      <c r="F32" s="9">
        <f>F31+F29+F28+F27+F26+F25+F24+F23+F22</f>
        <v>96868</v>
      </c>
      <c r="G32" s="9">
        <f>G31+G29+G28+G27+G26+G25+G24+G23+G22</f>
        <v>69554</v>
      </c>
      <c r="H32" s="9">
        <f>H31+H29+H28+H27+H26+H25+H24+H23+H22</f>
        <v>9347</v>
      </c>
      <c r="I32" s="9">
        <f>I31+I29+I28+I27+I26+I25+I24+I23+I22</f>
        <v>29152.05</v>
      </c>
      <c r="J32" s="9">
        <f>J31+J29+J28+J27+J26+J25+J24+J23+J22</f>
        <v>1616064.5002404242</v>
      </c>
      <c r="K32" s="9">
        <f>K31+K29+K28+K27+K26+K25+K24+K23+K22</f>
        <v>322573.04326578218</v>
      </c>
      <c r="L32" s="9">
        <f>L31+L29+L28+L27+L26+L25+L24+L23+L22</f>
        <v>69790</v>
      </c>
      <c r="M32" s="9">
        <f>M31+M29+M28+M27+M26+M25+M24+M23+M22</f>
        <v>255048.67251105999</v>
      </c>
      <c r="N32" s="9">
        <f>N31+N29+N28+N27+N26+N25+N24+N23+N22</f>
        <v>42816</v>
      </c>
      <c r="O32" s="9">
        <f>O31+O29+O28+O27+O26+O25+O24+O23+O22</f>
        <v>245136.68668320001</v>
      </c>
      <c r="P32" s="9"/>
      <c r="Q32" s="14">
        <f>E32-H32</f>
        <v>93431</v>
      </c>
      <c r="R32" s="20">
        <f>L32/Q32*100</f>
        <v>74.696835097558619</v>
      </c>
      <c r="S32" s="19">
        <f>N32/L32*100</f>
        <v>61.349763576443614</v>
      </c>
    </row>
    <row r="33" spans="1:19" ht="32.4" customHeight="1" thickBot="1" x14ac:dyDescent="0.4">
      <c r="C33" s="17">
        <v>24</v>
      </c>
      <c r="D33" s="16" t="s">
        <v>2</v>
      </c>
      <c r="E33" s="15">
        <v>3228</v>
      </c>
      <c r="F33" s="15">
        <v>3228</v>
      </c>
      <c r="G33" s="15">
        <v>123</v>
      </c>
      <c r="H33" s="15">
        <v>3105</v>
      </c>
      <c r="I33" s="15">
        <v>0</v>
      </c>
      <c r="J33" s="15"/>
      <c r="K33" s="15"/>
      <c r="L33" s="15">
        <v>123</v>
      </c>
      <c r="M33" s="15">
        <v>83.1</v>
      </c>
      <c r="N33" s="15">
        <v>61</v>
      </c>
      <c r="O33" s="15">
        <v>43</v>
      </c>
      <c r="P33" s="13">
        <v>9.25</v>
      </c>
      <c r="Q33" s="14">
        <f>E33-H33</f>
        <v>123</v>
      </c>
      <c r="R33" s="13">
        <f>L33/Q33*100</f>
        <v>100</v>
      </c>
      <c r="S33" s="12">
        <f>N33/L33*100</f>
        <v>49.59349593495935</v>
      </c>
    </row>
    <row r="34" spans="1:19" s="6" customFormat="1" ht="43.2" customHeight="1" thickBot="1" x14ac:dyDescent="0.35">
      <c r="C34" s="11"/>
      <c r="D34" s="10" t="s">
        <v>1</v>
      </c>
      <c r="E34" s="9">
        <f>E33+E32+E21</f>
        <v>256950</v>
      </c>
      <c r="F34" s="9">
        <f>F33+F32+F21</f>
        <v>251000</v>
      </c>
      <c r="G34" s="9">
        <f>G33+G32+G21</f>
        <v>183283</v>
      </c>
      <c r="H34" s="9">
        <f>H33+H32+H21</f>
        <v>50603</v>
      </c>
      <c r="I34" s="9">
        <f>I33+I32+I21</f>
        <v>30303.05</v>
      </c>
      <c r="J34" s="9">
        <f>J33+J32+J21</f>
        <v>2858756.7597781243</v>
      </c>
      <c r="K34" s="9">
        <f>K33+K32+K21</f>
        <v>583139.83263732214</v>
      </c>
      <c r="L34" s="9">
        <f>L33+L32+L21</f>
        <v>180253</v>
      </c>
      <c r="M34" s="9">
        <f>M33+M32+M21</f>
        <v>559593.21023106005</v>
      </c>
      <c r="N34" s="9">
        <f>N33+N32+N21</f>
        <v>143493</v>
      </c>
      <c r="O34" s="9">
        <f>O33+O32+O21</f>
        <v>531562.8690832</v>
      </c>
      <c r="P34" s="9"/>
      <c r="Q34" s="9">
        <f>Q33+Q32+Q21</f>
        <v>205377</v>
      </c>
      <c r="R34" s="8">
        <f>L34/Q34*100</f>
        <v>87.766887236642859</v>
      </c>
      <c r="S34" s="7">
        <f>N34/L34*100</f>
        <v>79.606442056442887</v>
      </c>
    </row>
    <row r="35" spans="1:19" ht="35.4" customHeight="1" x14ac:dyDescent="0.4">
      <c r="A35" s="5"/>
      <c r="B35" s="5"/>
      <c r="C35" s="5"/>
      <c r="D35" s="5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4" t="s">
        <v>0</v>
      </c>
      <c r="S35" s="3"/>
    </row>
  </sheetData>
  <mergeCells count="22">
    <mergeCell ref="S5:S7"/>
    <mergeCell ref="L6:L7"/>
    <mergeCell ref="M6:M7"/>
    <mergeCell ref="N6:N7"/>
    <mergeCell ref="O6:O7"/>
    <mergeCell ref="Q5:Q7"/>
    <mergeCell ref="J5:J7"/>
    <mergeCell ref="K5:K7"/>
    <mergeCell ref="L5:M5"/>
    <mergeCell ref="N5:O5"/>
    <mergeCell ref="P5:P7"/>
    <mergeCell ref="R5:R7"/>
    <mergeCell ref="R1:S1"/>
    <mergeCell ref="C3:S3"/>
    <mergeCell ref="C4:S4"/>
    <mergeCell ref="C5:C8"/>
    <mergeCell ref="D5:D8"/>
    <mergeCell ref="E5:E7"/>
    <mergeCell ref="F5:F7"/>
    <mergeCell ref="G5:G7"/>
    <mergeCell ref="H5:H7"/>
    <mergeCell ref="I5:I7"/>
  </mergeCells>
  <pageMargins left="0.31" right="0.17" top="1" bottom="0.75" header="0.3" footer="0.3"/>
  <pageSetup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Ann 2 ECLGS</vt:lpstr>
      <vt:lpstr>' Ann 2 ECLGS'!Print_Area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pnb2</dc:creator>
  <cp:lastModifiedBy>pnb2</cp:lastModifiedBy>
  <dcterms:created xsi:type="dcterms:W3CDTF">2022-08-16T05:54:10Z</dcterms:created>
  <dcterms:modified xsi:type="dcterms:W3CDTF">2022-08-16T05:54:30Z</dcterms:modified>
</cp:coreProperties>
</file>