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60\160 final meeting data\"/>
    </mc:Choice>
  </mc:AlternateContent>
  <bookViews>
    <workbookView xWindow="0" yWindow="0" windowWidth="21264" windowHeight="7680"/>
  </bookViews>
  <sheets>
    <sheet name="Sheet2" sheetId="14" r:id="rId1"/>
  </sheets>
  <definedNames>
    <definedName name="_xlnm.Print_Area" localSheetId="0">Sheet2!$A$1:$AP$40</definedName>
  </definedNames>
  <calcPr calcId="162913"/>
</workbook>
</file>

<file path=xl/calcChain.xml><?xml version="1.0" encoding="utf-8"?>
<calcChain xmlns="http://schemas.openxmlformats.org/spreadsheetml/2006/main">
  <c r="AF8" i="14" l="1"/>
  <c r="AF9" i="14"/>
  <c r="AF10" i="14"/>
  <c r="AF11" i="14"/>
  <c r="AF12" i="14"/>
  <c r="AF13" i="14"/>
  <c r="AF14" i="14"/>
  <c r="AF15" i="14"/>
  <c r="AF16" i="14"/>
  <c r="AF17" i="14"/>
  <c r="AF18" i="14"/>
  <c r="AF19" i="14"/>
  <c r="AF20" i="14"/>
  <c r="AF21" i="14"/>
  <c r="AF22" i="14"/>
  <c r="AF23" i="14"/>
  <c r="AF24" i="14"/>
  <c r="AF25" i="14"/>
  <c r="AF26" i="14"/>
  <c r="AF27" i="14"/>
  <c r="AF28" i="14"/>
  <c r="AF30" i="14"/>
  <c r="AF31" i="14"/>
  <c r="AF32" i="14"/>
  <c r="AF35" i="14"/>
  <c r="AF36" i="14"/>
  <c r="AF38" i="14"/>
  <c r="AE8" i="14"/>
  <c r="AE9" i="14"/>
  <c r="AE10" i="14"/>
  <c r="AE11" i="14"/>
  <c r="AE12" i="14"/>
  <c r="AE13" i="14"/>
  <c r="AE14" i="14"/>
  <c r="AE15" i="14"/>
  <c r="AE16" i="14"/>
  <c r="AE17" i="14"/>
  <c r="AE18" i="14"/>
  <c r="AE19" i="14"/>
  <c r="AE20" i="14"/>
  <c r="AE21" i="14"/>
  <c r="AE22" i="14"/>
  <c r="AE23" i="14"/>
  <c r="AE24" i="14"/>
  <c r="AE25" i="14"/>
  <c r="AE26" i="14"/>
  <c r="AE27" i="14"/>
  <c r="AE28" i="14"/>
  <c r="AE30" i="14"/>
  <c r="AE31" i="14"/>
  <c r="AE32" i="14"/>
  <c r="AE35" i="14"/>
  <c r="AE36" i="14"/>
  <c r="AE38" i="14"/>
  <c r="AF7" i="14"/>
  <c r="AE7" i="14"/>
  <c r="AD8" i="14"/>
  <c r="AD9" i="14"/>
  <c r="AD10" i="14"/>
  <c r="AD11" i="14"/>
  <c r="AD12" i="14"/>
  <c r="AD13" i="14"/>
  <c r="AD14" i="14"/>
  <c r="AD15" i="14"/>
  <c r="AD16" i="14"/>
  <c r="AD17" i="14"/>
  <c r="AD18" i="14"/>
  <c r="AD19" i="14"/>
  <c r="AD20" i="14"/>
  <c r="AD21" i="14"/>
  <c r="AD22" i="14"/>
  <c r="AD23" i="14"/>
  <c r="AD24" i="14"/>
  <c r="AD25" i="14"/>
  <c r="AD26" i="14"/>
  <c r="AD27" i="14"/>
  <c r="AD28" i="14"/>
  <c r="AD31" i="14"/>
  <c r="AD32" i="14"/>
  <c r="AD35" i="14"/>
  <c r="AD36" i="14"/>
  <c r="AD38" i="14"/>
  <c r="AD7" i="14"/>
  <c r="AC8" i="14"/>
  <c r="AC9" i="14"/>
  <c r="AC10" i="14"/>
  <c r="AC11" i="14"/>
  <c r="AC12" i="14"/>
  <c r="AC13" i="14"/>
  <c r="AC14" i="14"/>
  <c r="AC15" i="14"/>
  <c r="AC16" i="14"/>
  <c r="AC17" i="14"/>
  <c r="AC18" i="14"/>
  <c r="AC19" i="14"/>
  <c r="AC20" i="14"/>
  <c r="AC21" i="14"/>
  <c r="AC22" i="14"/>
  <c r="AC23" i="14"/>
  <c r="AC24" i="14"/>
  <c r="AC25" i="14"/>
  <c r="AC26" i="14"/>
  <c r="AC27" i="14"/>
  <c r="AC28" i="14"/>
  <c r="AC31" i="14"/>
  <c r="AC32" i="14"/>
  <c r="AC35" i="14"/>
  <c r="AC36" i="14"/>
  <c r="AC38" i="14"/>
  <c r="AC7" i="14"/>
  <c r="V8" i="14"/>
  <c r="V9" i="14"/>
  <c r="V10" i="14"/>
  <c r="V11" i="14"/>
  <c r="V12" i="14"/>
  <c r="V13" i="14"/>
  <c r="V14" i="14"/>
  <c r="V15" i="14"/>
  <c r="V16" i="14"/>
  <c r="V17" i="14"/>
  <c r="V18" i="14"/>
  <c r="V19" i="14"/>
  <c r="V20" i="14"/>
  <c r="V21" i="14"/>
  <c r="V22" i="14"/>
  <c r="V23" i="14"/>
  <c r="V24" i="14"/>
  <c r="V25" i="14"/>
  <c r="V26" i="14"/>
  <c r="V27" i="14"/>
  <c r="V28" i="14"/>
  <c r="V29" i="14"/>
  <c r="V30" i="14"/>
  <c r="V31" i="14"/>
  <c r="V32" i="14"/>
  <c r="V34" i="14"/>
  <c r="V35" i="14"/>
  <c r="V36" i="14"/>
  <c r="V38" i="14"/>
  <c r="U8" i="14"/>
  <c r="U9" i="14"/>
  <c r="U10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26" i="14"/>
  <c r="U27" i="14"/>
  <c r="U28" i="14"/>
  <c r="U29" i="14"/>
  <c r="U30" i="14"/>
  <c r="U31" i="14"/>
  <c r="U32" i="14"/>
  <c r="U34" i="14"/>
  <c r="U35" i="14"/>
  <c r="U36" i="14"/>
  <c r="U38" i="14"/>
  <c r="V7" i="14"/>
  <c r="T8" i="14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T27" i="14"/>
  <c r="T28" i="14"/>
  <c r="T29" i="14"/>
  <c r="T31" i="14"/>
  <c r="T32" i="14"/>
  <c r="T33" i="14"/>
  <c r="T34" i="14"/>
  <c r="T35" i="14"/>
  <c r="T36" i="14"/>
  <c r="T38" i="14"/>
  <c r="T7" i="14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1" i="14"/>
  <c r="S32" i="14"/>
  <c r="S33" i="14"/>
  <c r="S34" i="14"/>
  <c r="S35" i="14"/>
  <c r="S36" i="14"/>
  <c r="S38" i="14"/>
  <c r="S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1" i="14"/>
  <c r="J32" i="14"/>
  <c r="J33" i="14"/>
  <c r="J34" i="14"/>
  <c r="J35" i="14"/>
  <c r="J36" i="14"/>
  <c r="J37" i="14"/>
  <c r="J38" i="14"/>
  <c r="J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1" i="14"/>
  <c r="I32" i="14"/>
  <c r="I33" i="14"/>
  <c r="I34" i="14"/>
  <c r="I35" i="14"/>
  <c r="I36" i="14"/>
  <c r="I37" i="14"/>
  <c r="I38" i="14"/>
  <c r="I7" i="14"/>
  <c r="AL8" i="14" l="1"/>
  <c r="AL9" i="14"/>
  <c r="AL10" i="14"/>
  <c r="AL11" i="14"/>
  <c r="AL12" i="14"/>
  <c r="AL13" i="14"/>
  <c r="AL14" i="14"/>
  <c r="AL15" i="14"/>
  <c r="AL16" i="14"/>
  <c r="AL17" i="14"/>
  <c r="AL18" i="14"/>
  <c r="AL19" i="14"/>
  <c r="AL20" i="14"/>
  <c r="AL21" i="14"/>
  <c r="AL22" i="14"/>
  <c r="AL23" i="14"/>
  <c r="AL24" i="14"/>
  <c r="AL25" i="14"/>
  <c r="AL26" i="14"/>
  <c r="AL27" i="14"/>
  <c r="AL28" i="14"/>
  <c r="AL29" i="14"/>
  <c r="AL30" i="14"/>
  <c r="AL31" i="14"/>
  <c r="AL32" i="14"/>
  <c r="AL33" i="14"/>
  <c r="AL34" i="14"/>
  <c r="AL35" i="14"/>
  <c r="AL36" i="14"/>
  <c r="AL37" i="14"/>
  <c r="AL38" i="14"/>
  <c r="AK8" i="14"/>
  <c r="AK9" i="14"/>
  <c r="AK10" i="14"/>
  <c r="AK11" i="14"/>
  <c r="AK12" i="14"/>
  <c r="AK13" i="14"/>
  <c r="AK14" i="14"/>
  <c r="AK15" i="14"/>
  <c r="AK16" i="14"/>
  <c r="AK17" i="14"/>
  <c r="AK18" i="14"/>
  <c r="AK19" i="14"/>
  <c r="AK20" i="14"/>
  <c r="AK21" i="14"/>
  <c r="AK22" i="14"/>
  <c r="AK23" i="14"/>
  <c r="AK24" i="14"/>
  <c r="AK25" i="14"/>
  <c r="AK26" i="14"/>
  <c r="AK27" i="14"/>
  <c r="AK28" i="14"/>
  <c r="AK29" i="14"/>
  <c r="AK30" i="14"/>
  <c r="AK31" i="14"/>
  <c r="AK32" i="14"/>
  <c r="AK33" i="14"/>
  <c r="AK34" i="14"/>
  <c r="AK35" i="14"/>
  <c r="AK36" i="14"/>
  <c r="AK37" i="14"/>
  <c r="AK38" i="14"/>
  <c r="AJ8" i="14"/>
  <c r="AJ9" i="14"/>
  <c r="AJ10" i="14"/>
  <c r="AJ11" i="14"/>
  <c r="AJ12" i="14"/>
  <c r="AJ13" i="14"/>
  <c r="AJ14" i="14"/>
  <c r="AJ15" i="14"/>
  <c r="AJ16" i="14"/>
  <c r="AJ17" i="14"/>
  <c r="AJ18" i="14"/>
  <c r="AJ19" i="14"/>
  <c r="AJ20" i="14"/>
  <c r="AJ21" i="14"/>
  <c r="AJ22" i="14"/>
  <c r="AJ23" i="14"/>
  <c r="AJ24" i="14"/>
  <c r="AJ25" i="14"/>
  <c r="AJ26" i="14"/>
  <c r="AJ27" i="14"/>
  <c r="AJ28" i="14"/>
  <c r="AJ29" i="14"/>
  <c r="AJ30" i="14"/>
  <c r="AJ31" i="14"/>
  <c r="AJ32" i="14"/>
  <c r="AJ33" i="14"/>
  <c r="AJ34" i="14"/>
  <c r="AJ35" i="14"/>
  <c r="AJ36" i="14"/>
  <c r="AJ37" i="14"/>
  <c r="AJ38" i="14"/>
  <c r="AI8" i="14"/>
  <c r="AI9" i="14"/>
  <c r="AI10" i="14"/>
  <c r="AI11" i="14"/>
  <c r="AI12" i="14"/>
  <c r="AI13" i="14"/>
  <c r="AI14" i="14"/>
  <c r="AI15" i="14"/>
  <c r="AI16" i="14"/>
  <c r="AI17" i="14"/>
  <c r="AI18" i="14"/>
  <c r="AI19" i="14"/>
  <c r="AI20" i="14"/>
  <c r="AI21" i="14"/>
  <c r="AI22" i="14"/>
  <c r="AI23" i="14"/>
  <c r="AI24" i="14"/>
  <c r="AI25" i="14"/>
  <c r="AI26" i="14"/>
  <c r="AI27" i="14"/>
  <c r="AI28" i="14"/>
  <c r="AI29" i="14"/>
  <c r="AI30" i="14"/>
  <c r="AI31" i="14"/>
  <c r="AI32" i="14"/>
  <c r="AI33" i="14"/>
  <c r="AI34" i="14"/>
  <c r="AI35" i="14"/>
  <c r="AI36" i="14"/>
  <c r="AI37" i="14"/>
  <c r="AI38" i="14"/>
  <c r="AK7" i="14"/>
  <c r="AL7" i="14"/>
  <c r="AI7" i="14"/>
  <c r="AJ7" i="14"/>
  <c r="AG8" i="14"/>
  <c r="AH8" i="14"/>
  <c r="AG9" i="14"/>
  <c r="AH9" i="14"/>
  <c r="AG10" i="14"/>
  <c r="AH10" i="14"/>
  <c r="AG11" i="14"/>
  <c r="AH11" i="14"/>
  <c r="AG12" i="14"/>
  <c r="AH12" i="14"/>
  <c r="AG13" i="14"/>
  <c r="AH13" i="14"/>
  <c r="AG14" i="14"/>
  <c r="AH14" i="14"/>
  <c r="AG15" i="14"/>
  <c r="AH15" i="14"/>
  <c r="AG16" i="14"/>
  <c r="AH16" i="14"/>
  <c r="AG17" i="14"/>
  <c r="AH17" i="14"/>
  <c r="AG18" i="14"/>
  <c r="AH18" i="14"/>
  <c r="AG19" i="14"/>
  <c r="AH19" i="14"/>
  <c r="AG20" i="14"/>
  <c r="AH20" i="14"/>
  <c r="AG21" i="14"/>
  <c r="AH21" i="14"/>
  <c r="AG22" i="14"/>
  <c r="AH22" i="14"/>
  <c r="AG23" i="14"/>
  <c r="AH23" i="14"/>
  <c r="AG24" i="14"/>
  <c r="AH24" i="14"/>
  <c r="AG25" i="14"/>
  <c r="AH25" i="14"/>
  <c r="AG26" i="14"/>
  <c r="AH26" i="14"/>
  <c r="AG27" i="14"/>
  <c r="AH27" i="14"/>
  <c r="AG28" i="14"/>
  <c r="AH28" i="14"/>
  <c r="AG29" i="14"/>
  <c r="AH29" i="14"/>
  <c r="AG30" i="14"/>
  <c r="AH30" i="14"/>
  <c r="AG31" i="14"/>
  <c r="AH31" i="14"/>
  <c r="AG32" i="14"/>
  <c r="AH32" i="14"/>
  <c r="AG33" i="14"/>
  <c r="AH33" i="14"/>
  <c r="AG34" i="14"/>
  <c r="AH34" i="14"/>
  <c r="AG35" i="14"/>
  <c r="AH35" i="14"/>
  <c r="AG36" i="14"/>
  <c r="AH36" i="14"/>
  <c r="AG37" i="14"/>
  <c r="AH37" i="14"/>
  <c r="AG38" i="14"/>
  <c r="AH38" i="14"/>
  <c r="AH7" i="14"/>
  <c r="AG7" i="14"/>
  <c r="U7" i="14" l="1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7" i="14"/>
  <c r="Y36" i="14" l="1"/>
  <c r="Y38" i="14" s="1"/>
  <c r="Z19" i="14"/>
  <c r="Z36" i="14" s="1"/>
  <c r="Z38" i="14" s="1"/>
  <c r="O38" i="14"/>
  <c r="O36" i="14"/>
  <c r="P19" i="14"/>
  <c r="P36" i="14" s="1"/>
  <c r="P38" i="14" s="1"/>
  <c r="F36" i="14"/>
  <c r="F38" i="14" s="1"/>
  <c r="E36" i="14"/>
  <c r="E38" i="14" s="1"/>
  <c r="AM34" i="14" l="1"/>
  <c r="AN21" i="14" l="1"/>
  <c r="AN20" i="14"/>
  <c r="AP21" i="14"/>
  <c r="AN32" i="14" l="1"/>
  <c r="AN28" i="14"/>
  <c r="AN24" i="14"/>
  <c r="AM20" i="14"/>
  <c r="AN31" i="14"/>
  <c r="AN27" i="14"/>
  <c r="AN26" i="14"/>
  <c r="AN25" i="14"/>
  <c r="AN23" i="14"/>
  <c r="AN22" i="14"/>
  <c r="AM21" i="14"/>
  <c r="AM32" i="14"/>
  <c r="AM31" i="14"/>
  <c r="AM28" i="14"/>
  <c r="AM27" i="14"/>
  <c r="AM26" i="14"/>
  <c r="AM25" i="14"/>
  <c r="AM24" i="14"/>
  <c r="AM23" i="14"/>
  <c r="AM22" i="14"/>
  <c r="AN18" i="14"/>
  <c r="AN17" i="14"/>
  <c r="AN16" i="14"/>
  <c r="AN15" i="14"/>
  <c r="AN14" i="14"/>
  <c r="AN13" i="14"/>
  <c r="AN12" i="14"/>
  <c r="AN11" i="14"/>
  <c r="AN10" i="14"/>
  <c r="AN9" i="14"/>
  <c r="AN8" i="14"/>
  <c r="AN7" i="14"/>
  <c r="AM18" i="14"/>
  <c r="AM17" i="14"/>
  <c r="AM16" i="14"/>
  <c r="AM15" i="14"/>
  <c r="AM14" i="14"/>
  <c r="AM13" i="14"/>
  <c r="AM12" i="14"/>
  <c r="AM11" i="14"/>
  <c r="AM10" i="14"/>
  <c r="AM9" i="14"/>
  <c r="AM8" i="14"/>
  <c r="AM7" i="14"/>
  <c r="AP20" i="14"/>
  <c r="AO32" i="14"/>
  <c r="AO31" i="14"/>
  <c r="AO28" i="14"/>
  <c r="AO27" i="14"/>
  <c r="AO26" i="14"/>
  <c r="AO25" i="14"/>
  <c r="AO24" i="14"/>
  <c r="AO23" i="14"/>
  <c r="AO22" i="14"/>
  <c r="AP32" i="14"/>
  <c r="AP31" i="14"/>
  <c r="AP28" i="14"/>
  <c r="AP27" i="14"/>
  <c r="AP26" i="14"/>
  <c r="AP25" i="14"/>
  <c r="AP24" i="14"/>
  <c r="AP23" i="14"/>
  <c r="AP22" i="14"/>
  <c r="AO21" i="14"/>
  <c r="AO20" i="14"/>
  <c r="AP18" i="14"/>
  <c r="AP17" i="14"/>
  <c r="AP16" i="14"/>
  <c r="AP15" i="14"/>
  <c r="AP14" i="14"/>
  <c r="AP13" i="14"/>
  <c r="AP12" i="14"/>
  <c r="AP11" i="14"/>
  <c r="AP10" i="14"/>
  <c r="AP9" i="14"/>
  <c r="AP8" i="14"/>
  <c r="AP7" i="14"/>
  <c r="AO18" i="14"/>
  <c r="AO17" i="14"/>
  <c r="AO16" i="14"/>
  <c r="AO15" i="14"/>
  <c r="AO14" i="14"/>
  <c r="AO13" i="14"/>
  <c r="AO12" i="14"/>
  <c r="AO11" i="14"/>
  <c r="AO10" i="14"/>
  <c r="AO9" i="14"/>
  <c r="AO8" i="14"/>
  <c r="AO7" i="14"/>
  <c r="AM29" i="14" l="1"/>
  <c r="AN29" i="14"/>
  <c r="AP29" i="14"/>
  <c r="AP33" i="14"/>
  <c r="AP34" i="14"/>
  <c r="AP37" i="14"/>
  <c r="AO29" i="14"/>
  <c r="AO33" i="14"/>
  <c r="AO34" i="14"/>
  <c r="AO37" i="14"/>
  <c r="AM33" i="14"/>
  <c r="AN33" i="14"/>
  <c r="AN34" i="14"/>
  <c r="AM37" i="14"/>
  <c r="AN37" i="14"/>
  <c r="AN35" i="14" l="1"/>
  <c r="AM19" i="14"/>
  <c r="AN19" i="14"/>
  <c r="AP35" i="14"/>
  <c r="AM35" i="14"/>
  <c r="AP19" i="14"/>
  <c r="AO35" i="14"/>
  <c r="AO19" i="14"/>
  <c r="AO36" i="14" l="1"/>
  <c r="AP36" i="14"/>
  <c r="AN36" i="14"/>
  <c r="AM36" i="14"/>
  <c r="AP38" i="14" l="1"/>
  <c r="AN38" i="14"/>
  <c r="AM38" i="14"/>
  <c r="AO38" i="14"/>
</calcChain>
</file>

<file path=xl/sharedStrings.xml><?xml version="1.0" encoding="utf-8"?>
<sst xmlns="http://schemas.openxmlformats.org/spreadsheetml/2006/main" count="91" uniqueCount="46">
  <si>
    <t>Name of the Bank</t>
  </si>
  <si>
    <t>No. of Units</t>
  </si>
  <si>
    <t>UCO BANK</t>
  </si>
  <si>
    <t>HDFC BK</t>
  </si>
  <si>
    <t>ICICI BK</t>
  </si>
  <si>
    <t>IDBI BK</t>
  </si>
  <si>
    <t>AXIS BK</t>
  </si>
  <si>
    <t>O/s</t>
  </si>
  <si>
    <t>KOTAK MAH.BK.</t>
  </si>
  <si>
    <t>J &amp; K BANK</t>
  </si>
  <si>
    <t>Yes Bank</t>
  </si>
  <si>
    <t>Federal Bank Ltd.</t>
  </si>
  <si>
    <t>IndusInd Bank</t>
  </si>
  <si>
    <t>CAPITAL SMALL FIN. BK.</t>
  </si>
  <si>
    <t>Punjab Gramin Bank</t>
  </si>
  <si>
    <t>Micro Enterprises</t>
  </si>
  <si>
    <t>Small Enterprises</t>
  </si>
  <si>
    <t>Medium Enterprises</t>
  </si>
  <si>
    <t>MSME</t>
  </si>
  <si>
    <t>BANDHAN BANK</t>
  </si>
  <si>
    <t>AU SMALL FINANCE BANK</t>
  </si>
  <si>
    <t>UJJIVAN SMALL FINANCE BANK</t>
  </si>
  <si>
    <t>JANA SMALL FINANCE BANK</t>
  </si>
  <si>
    <t>TOTAL PSU BANKS</t>
  </si>
  <si>
    <t>TOTAL PVT BANKS</t>
  </si>
  <si>
    <t>TOTAL PSU &amp; PVT BANKS</t>
  </si>
  <si>
    <t>TOTAL COMMCL. BANK</t>
  </si>
  <si>
    <t>YOY</t>
  </si>
  <si>
    <t>QOQ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</si>
  <si>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</si>
  <si>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</si>
  <si>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</si>
  <si>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</si>
  <si>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</si>
  <si>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</si>
  <si>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</si>
  <si>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</si>
  <si>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</si>
  <si>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</si>
  <si>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</si>
  <si>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Amount in lakhs</t>
  </si>
  <si>
    <t>SLBC Punjab</t>
  </si>
  <si>
    <t>S.NO</t>
  </si>
  <si>
    <t>RBL Bank</t>
  </si>
  <si>
    <t>Bank Wise MSME Comparison YOY &amp; QOQ MARCH 2022</t>
  </si>
  <si>
    <t>Annexure-23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</si>
</sst>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Helv"/>
    </font>
    <font>
      <b/>
      <sz val="12"/>
      <name val="Helv"/>
    </font>
    <font>
      <sz val="12"/>
      <name val="Helv"/>
    </font>
    <font>
      <b/>
      <sz val="14"/>
      <name val="Tahoma"/>
      <family val="2"/>
    </font>
    <font>
      <sz val="14"/>
      <name val="Tahoma"/>
      <family val="2"/>
    </font>
    <font>
      <sz val="25"/>
      <name val="Tahoma"/>
      <family val="2"/>
    </font>
    <font>
      <b/>
      <sz val="18"/>
      <name val="Tahoma"/>
      <family val="2"/>
    </font>
    <font>
      <b/>
      <sz val="24"/>
      <name val="Tahoma"/>
      <family val="2"/>
    </font>
    <font>
      <sz val="20"/>
      <name val="Tahoma"/>
      <family val="2"/>
    </font>
    <font>
      <b/>
      <sz val="30"/>
      <name val="Tahoma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3">
    <xf numFmtId="0" fontId="0" fillId="0" borderId="0" xfId="0"/>
    <xf numFmtId="1" fontId="4" fillId="0" borderId="5" xfId="0" applyNumberFormat="1" applyFont="1" applyFill="1" applyBorder="1"/>
    <xf numFmtId="1" fontId="4" fillId="0" borderId="1" xfId="0" applyNumberFormat="1" applyFont="1" applyFill="1" applyBorder="1"/>
    <xf numFmtId="1" fontId="3" fillId="0" borderId="1" xfId="0" applyNumberFormat="1" applyFont="1" applyFill="1" applyBorder="1"/>
    <xf numFmtId="1" fontId="3" fillId="0" borderId="5" xfId="0" applyNumberFormat="1" applyFont="1" applyFill="1" applyBorder="1"/>
    <xf numFmtId="1" fontId="4" fillId="0" borderId="9" xfId="0" applyNumberFormat="1" applyFont="1" applyFill="1" applyBorder="1"/>
    <xf numFmtId="1" fontId="4" fillId="0" borderId="10" xfId="0" applyNumberFormat="1" applyFont="1" applyFill="1" applyBorder="1"/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wrapText="1"/>
    </xf>
    <xf numFmtId="1" fontId="4" fillId="0" borderId="2" xfId="0" applyNumberFormat="1" applyFont="1" applyFill="1" applyBorder="1"/>
    <xf numFmtId="0" fontId="0" fillId="0" borderId="0" xfId="0" applyFill="1"/>
    <xf numFmtId="0" fontId="0" fillId="0" borderId="0" xfId="0" applyFill="1" applyAlignment="1">
      <alignment wrapText="1"/>
    </xf>
    <xf numFmtId="1" fontId="3" fillId="0" borderId="2" xfId="0" applyNumberFormat="1" applyFont="1" applyFill="1" applyBorder="1"/>
    <xf numFmtId="0" fontId="1" fillId="0" borderId="0" xfId="0" applyFont="1" applyFill="1"/>
    <xf numFmtId="0" fontId="5" fillId="0" borderId="11" xfId="0" applyFont="1" applyFill="1" applyBorder="1" applyAlignment="1"/>
    <xf numFmtId="0" fontId="3" fillId="0" borderId="0" xfId="0" applyFont="1" applyFill="1" applyBorder="1" applyAlignment="1">
      <alignment wrapText="1"/>
    </xf>
    <xf numFmtId="1" fontId="3" fillId="0" borderId="0" xfId="0" applyNumberFormat="1" applyFont="1" applyFill="1" applyBorder="1"/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9" fontId="3" fillId="0" borderId="0" xfId="1" applyFont="1" applyFill="1" applyBorder="1" applyAlignment="1">
      <alignment wrapText="1"/>
    </xf>
    <xf numFmtId="9" fontId="3" fillId="0" borderId="0" xfId="0" applyNumberFormat="1" applyFont="1" applyFill="1" applyBorder="1"/>
    <xf numFmtId="9" fontId="3" fillId="0" borderId="0" xfId="1" applyFont="1" applyFill="1" applyBorder="1"/>
    <xf numFmtId="0" fontId="3" fillId="0" borderId="31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1" fontId="4" fillId="0" borderId="32" xfId="0" applyNumberFormat="1" applyFont="1" applyFill="1" applyBorder="1"/>
    <xf numFmtId="1" fontId="4" fillId="0" borderId="29" xfId="0" applyNumberFormat="1" applyFont="1" applyFill="1" applyBorder="1"/>
    <xf numFmtId="1" fontId="4" fillId="0" borderId="27" xfId="0" applyNumberFormat="1" applyFont="1" applyFill="1" applyBorder="1"/>
    <xf numFmtId="1" fontId="4" fillId="0" borderId="30" xfId="0" applyNumberFormat="1" applyFont="1" applyFill="1" applyBorder="1"/>
    <xf numFmtId="0" fontId="3" fillId="0" borderId="26" xfId="0" applyFont="1" applyFill="1" applyBorder="1"/>
    <xf numFmtId="1" fontId="3" fillId="0" borderId="33" xfId="0" applyNumberFormat="1" applyFont="1" applyFill="1" applyBorder="1"/>
    <xf numFmtId="1" fontId="3" fillId="0" borderId="34" xfId="0" applyNumberFormat="1" applyFont="1" applyFill="1" applyBorder="1"/>
    <xf numFmtId="1" fontId="3" fillId="0" borderId="36" xfId="0" applyNumberFormat="1" applyFont="1" applyFill="1" applyBorder="1"/>
    <xf numFmtId="1" fontId="3" fillId="0" borderId="29" xfId="0" applyNumberFormat="1" applyFont="1" applyFill="1" applyBorder="1"/>
    <xf numFmtId="1" fontId="3" fillId="0" borderId="27" xfId="0" applyNumberFormat="1" applyFont="1" applyFill="1" applyBorder="1"/>
    <xf numFmtId="1" fontId="3" fillId="0" borderId="30" xfId="0" applyNumberFormat="1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40" xfId="0" applyFont="1" applyFill="1" applyBorder="1"/>
    <xf numFmtId="0" fontId="1" fillId="0" borderId="27" xfId="0" applyFont="1" applyFill="1" applyBorder="1"/>
    <xf numFmtId="0" fontId="1" fillId="0" borderId="10" xfId="0" applyFont="1" applyFill="1" applyBorder="1"/>
    <xf numFmtId="0" fontId="1" fillId="0" borderId="1" xfId="0" applyFont="1" applyFill="1" applyBorder="1"/>
    <xf numFmtId="0" fontId="3" fillId="0" borderId="39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1" fillId="0" borderId="26" xfId="0" applyFont="1" applyFill="1" applyBorder="1"/>
    <xf numFmtId="0" fontId="1" fillId="0" borderId="33" xfId="0" applyFont="1" applyFill="1" applyBorder="1"/>
    <xf numFmtId="0" fontId="9" fillId="0" borderId="23" xfId="0" applyFont="1" applyFill="1" applyBorder="1" applyAlignment="1"/>
    <xf numFmtId="0" fontId="6" fillId="0" borderId="23" xfId="0" applyFont="1" applyFill="1" applyBorder="1" applyAlignment="1"/>
    <xf numFmtId="0" fontId="5" fillId="0" borderId="0" xfId="0" applyFont="1" applyFill="1" applyBorder="1" applyAlignment="1"/>
    <xf numFmtId="0" fontId="9" fillId="0" borderId="0" xfId="0" applyFont="1" applyFill="1" applyBorder="1" applyAlignment="1"/>
    <xf numFmtId="0" fontId="6" fillId="0" borderId="0" xfId="0" applyFont="1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0" xfId="0" applyFont="1" applyFill="1" applyBorder="1"/>
    <xf numFmtId="2" fontId="3" fillId="0" borderId="10" xfId="1" applyNumberFormat="1" applyFont="1" applyFill="1" applyBorder="1" applyAlignment="1">
      <alignment wrapText="1"/>
    </xf>
    <xf numFmtId="2" fontId="3" fillId="0" borderId="10" xfId="1" applyNumberFormat="1" applyFont="1" applyFill="1" applyBorder="1"/>
    <xf numFmtId="2" fontId="3" fillId="0" borderId="10" xfId="0" applyNumberFormat="1" applyFont="1" applyFill="1" applyBorder="1"/>
    <xf numFmtId="2" fontId="3" fillId="0" borderId="4" xfId="1" applyNumberFormat="1" applyFont="1" applyFill="1" applyBorder="1"/>
    <xf numFmtId="2" fontId="3" fillId="0" borderId="3" xfId="1" applyNumberFormat="1" applyFont="1" applyFill="1" applyBorder="1"/>
    <xf numFmtId="2" fontId="3" fillId="0" borderId="41" xfId="1" applyNumberFormat="1" applyFont="1" applyFill="1" applyBorder="1" applyAlignment="1">
      <alignment wrapText="1"/>
    </xf>
    <xf numFmtId="2" fontId="3" fillId="0" borderId="41" xfId="1" applyNumberFormat="1" applyFont="1" applyFill="1" applyBorder="1"/>
    <xf numFmtId="2" fontId="3" fillId="0" borderId="41" xfId="0" applyNumberFormat="1" applyFont="1" applyFill="1" applyBorder="1"/>
    <xf numFmtId="2" fontId="3" fillId="0" borderId="28" xfId="1" applyNumberFormat="1" applyFont="1" applyFill="1" applyBorder="1"/>
    <xf numFmtId="2" fontId="3" fillId="0" borderId="34" xfId="1" applyNumberFormat="1" applyFont="1" applyFill="1" applyBorder="1" applyAlignment="1">
      <alignment wrapText="1"/>
    </xf>
    <xf numFmtId="2" fontId="3" fillId="0" borderId="34" xfId="1" applyNumberFormat="1" applyFont="1" applyFill="1" applyBorder="1"/>
    <xf numFmtId="2" fontId="3" fillId="0" borderId="35" xfId="1" applyNumberFormat="1" applyFont="1" applyFill="1" applyBorder="1"/>
    <xf numFmtId="2" fontId="3" fillId="0" borderId="34" xfId="0" applyNumberFormat="1" applyFont="1" applyFill="1" applyBorder="1"/>
    <xf numFmtId="1" fontId="4" fillId="0" borderId="42" xfId="0" applyNumberFormat="1" applyFont="1" applyFill="1" applyBorder="1"/>
    <xf numFmtId="0" fontId="1" fillId="0" borderId="15" xfId="0" applyNumberFormat="1" applyFont="1" applyFill="1" applyBorder="1" applyAlignment="1"/>
    <xf numFmtId="0" fontId="0" fillId="0" borderId="16" xfId="0" applyNumberFormat="1" applyBorder="1" applyAlignment="1"/>
    <xf numFmtId="0" fontId="0" fillId="0" borderId="17" xfId="0" applyNumberFormat="1" applyBorder="1" applyAlignment="1"/>
    <xf numFmtId="0" fontId="7" fillId="0" borderId="0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17" fontId="3" fillId="0" borderId="13" xfId="0" quotePrefix="1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17" fontId="3" fillId="0" borderId="19" xfId="0" quotePrefix="1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0"/>
  <sheetViews>
    <sheetView tabSelected="1" view="pageBreakPreview" zoomScale="55" zoomScaleSheetLayoutView="55" workbookViewId="0">
      <selection activeCell="G5" sqref="G5:H5"/>
    </sheetView>
  </sheetViews>
  <sheetFormatPr defaultColWidth="8.81640625" defaultRowHeight="15.6" x14ac:dyDescent="0.3"/>
  <cols>
    <col min="1" max="1" width="8.81640625" style="13"/>
    <col min="2" max="2" width="34.453125" style="13" customWidth="1"/>
    <col min="3" max="3" width="10.81640625" style="13" customWidth="1"/>
    <col min="4" max="4" width="11.36328125" style="13" customWidth="1"/>
    <col min="5" max="5" width="10" style="13" customWidth="1"/>
    <col min="6" max="6" width="11.81640625" style="13" customWidth="1"/>
    <col min="7" max="7" width="10.1796875" style="13" customWidth="1"/>
    <col min="8" max="9" width="11.81640625" style="13" customWidth="1"/>
    <col min="10" max="10" width="12.453125" style="13" customWidth="1"/>
    <col min="11" max="11" width="13.453125" style="13" customWidth="1"/>
    <col min="12" max="12" width="10.08984375" style="13" customWidth="1"/>
    <col min="13" max="13" width="10.1796875" style="13" customWidth="1"/>
    <col min="14" max="14" width="11.453125" style="13" customWidth="1"/>
    <col min="15" max="15" width="11.08984375" style="13" customWidth="1"/>
    <col min="16" max="16" width="11.1796875" style="13" customWidth="1"/>
    <col min="17" max="17" width="10.453125" style="13" customWidth="1"/>
    <col min="18" max="18" width="12.90625" style="13" customWidth="1"/>
    <col min="19" max="20" width="11.453125" style="13" customWidth="1"/>
    <col min="21" max="21" width="11.1796875" style="16" customWidth="1"/>
    <col min="22" max="22" width="11.36328125" style="16" customWidth="1"/>
    <col min="23" max="23" width="10.453125" style="13" customWidth="1"/>
    <col min="24" max="24" width="12.36328125" style="13" customWidth="1"/>
    <col min="25" max="27" width="10.453125" style="13" customWidth="1"/>
    <col min="28" max="28" width="11.6328125" style="13" customWidth="1"/>
    <col min="29" max="29" width="10.6328125" style="13" customWidth="1"/>
    <col min="30" max="30" width="11.90625" style="13" customWidth="1"/>
    <col min="31" max="31" width="10.81640625" style="16" customWidth="1"/>
    <col min="32" max="32" width="11.453125" style="16" customWidth="1"/>
    <col min="33" max="33" width="11.453125" style="13" customWidth="1"/>
    <col min="34" max="34" width="12.54296875" style="13" customWidth="1"/>
    <col min="35" max="35" width="11.453125" style="13" customWidth="1"/>
    <col min="36" max="37" width="12.453125" style="13" customWidth="1"/>
    <col min="38" max="38" width="11.453125" style="13" customWidth="1"/>
    <col min="39" max="39" width="12.1796875" style="16" customWidth="1"/>
    <col min="40" max="40" width="11.08984375" style="16" customWidth="1"/>
    <col min="41" max="41" width="12.453125" style="16" customWidth="1"/>
    <col min="42" max="42" width="10.81640625" style="16" customWidth="1"/>
    <col min="43" max="69" width="8.81640625" style="53"/>
    <col min="70" max="16384" width="8.81640625" style="13"/>
  </cols>
  <sheetData>
    <row r="1" spans="1:69" s="17" customFormat="1" ht="37.950000000000003" customHeight="1" thickBot="1" x14ac:dyDescent="0.55000000000000004">
      <c r="A1" s="86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</row>
    <row r="2" spans="1:69" s="48" customFormat="1" ht="38.4" customHeight="1" thickBot="1" x14ac:dyDescent="0.6">
      <c r="A2" s="82" t="s">
        <v>44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</row>
    <row r="3" spans="1:69" s="49" customFormat="1" ht="26.4" customHeight="1" thickBot="1" x14ac:dyDescent="0.4">
      <c r="A3" s="84" t="s">
        <v>40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</row>
    <row r="4" spans="1:69" ht="30" customHeight="1" thickBot="1" x14ac:dyDescent="0.5">
      <c r="A4" s="70" t="s">
        <v>42</v>
      </c>
      <c r="B4" s="89" t="s">
        <v>0</v>
      </c>
      <c r="C4" s="75" t="s">
        <v>15</v>
      </c>
      <c r="D4" s="73"/>
      <c r="E4" s="73"/>
      <c r="F4" s="73"/>
      <c r="G4" s="73"/>
      <c r="H4" s="73"/>
      <c r="I4" s="73"/>
      <c r="J4" s="73"/>
      <c r="K4" s="73"/>
      <c r="L4" s="74"/>
      <c r="M4" s="73" t="s">
        <v>16</v>
      </c>
      <c r="N4" s="73"/>
      <c r="O4" s="73"/>
      <c r="P4" s="73"/>
      <c r="Q4" s="73"/>
      <c r="R4" s="73"/>
      <c r="S4" s="73"/>
      <c r="T4" s="73"/>
      <c r="U4" s="73"/>
      <c r="V4" s="73"/>
      <c r="W4" s="75" t="s">
        <v>17</v>
      </c>
      <c r="X4" s="73"/>
      <c r="Y4" s="73"/>
      <c r="Z4" s="73"/>
      <c r="AA4" s="73"/>
      <c r="AB4" s="73"/>
      <c r="AC4" s="73"/>
      <c r="AD4" s="73"/>
      <c r="AE4" s="73"/>
      <c r="AF4" s="74"/>
      <c r="AG4" s="73" t="s">
        <v>18</v>
      </c>
      <c r="AH4" s="73"/>
      <c r="AI4" s="73"/>
      <c r="AJ4" s="73"/>
      <c r="AK4" s="73"/>
      <c r="AL4" s="73"/>
      <c r="AM4" s="73"/>
      <c r="AN4" s="73"/>
      <c r="AO4" s="73"/>
      <c r="AP4" s="74"/>
    </row>
    <row r="5" spans="1:69" ht="40.200000000000003" customHeight="1" x14ac:dyDescent="0.3">
      <c r="A5" s="71"/>
      <c r="B5" s="90"/>
      <c r="C5" s="78">
        <v>44256</v>
      </c>
      <c r="D5" s="79"/>
      <c r="E5" s="80">
        <v>44531</v>
      </c>
      <c r="F5" s="81"/>
      <c r="G5" s="80">
        <v>44621</v>
      </c>
      <c r="H5" s="81"/>
      <c r="I5" s="88" t="s">
        <v>27</v>
      </c>
      <c r="J5" s="77"/>
      <c r="K5" s="88" t="s">
        <v>28</v>
      </c>
      <c r="L5" s="77"/>
      <c r="M5" s="78">
        <v>44256</v>
      </c>
      <c r="N5" s="79"/>
      <c r="O5" s="80">
        <v>44531</v>
      </c>
      <c r="P5" s="81"/>
      <c r="Q5" s="80">
        <v>44621</v>
      </c>
      <c r="R5" s="81"/>
      <c r="S5" s="76" t="s">
        <v>27</v>
      </c>
      <c r="T5" s="76"/>
      <c r="U5" s="76" t="s">
        <v>28</v>
      </c>
      <c r="V5" s="92"/>
      <c r="W5" s="78">
        <v>44256</v>
      </c>
      <c r="X5" s="79"/>
      <c r="Y5" s="80">
        <v>44531</v>
      </c>
      <c r="Z5" s="81"/>
      <c r="AA5" s="80">
        <v>44621</v>
      </c>
      <c r="AB5" s="81"/>
      <c r="AC5" s="76" t="s">
        <v>27</v>
      </c>
      <c r="AD5" s="76"/>
      <c r="AE5" s="76" t="s">
        <v>28</v>
      </c>
      <c r="AF5" s="77"/>
      <c r="AG5" s="78">
        <v>44256</v>
      </c>
      <c r="AH5" s="79"/>
      <c r="AI5" s="80">
        <v>44531</v>
      </c>
      <c r="AJ5" s="81"/>
      <c r="AK5" s="80">
        <v>44621</v>
      </c>
      <c r="AL5" s="81"/>
      <c r="AM5" s="76" t="s">
        <v>27</v>
      </c>
      <c r="AN5" s="76"/>
      <c r="AO5" s="76" t="s">
        <v>28</v>
      </c>
      <c r="AP5" s="77"/>
    </row>
    <row r="6" spans="1:69" s="14" customFormat="1" ht="38.4" customHeight="1" thickBot="1" x14ac:dyDescent="0.35">
      <c r="A6" s="72"/>
      <c r="B6" s="91"/>
      <c r="C6" s="9" t="s">
        <v>1</v>
      </c>
      <c r="D6" s="8" t="s">
        <v>7</v>
      </c>
      <c r="E6" s="8" t="s">
        <v>1</v>
      </c>
      <c r="F6" s="10" t="s">
        <v>7</v>
      </c>
      <c r="G6" s="8" t="s">
        <v>1</v>
      </c>
      <c r="H6" s="10" t="s">
        <v>7</v>
      </c>
      <c r="I6" s="9" t="s">
        <v>1</v>
      </c>
      <c r="J6" s="20" t="s">
        <v>7</v>
      </c>
      <c r="K6" s="9" t="s">
        <v>1</v>
      </c>
      <c r="L6" s="20" t="s">
        <v>7</v>
      </c>
      <c r="M6" s="25" t="s">
        <v>1</v>
      </c>
      <c r="N6" s="7" t="s">
        <v>7</v>
      </c>
      <c r="O6" s="7" t="s">
        <v>1</v>
      </c>
      <c r="P6" s="7" t="s">
        <v>7</v>
      </c>
      <c r="Q6" s="7" t="s">
        <v>1</v>
      </c>
      <c r="R6" s="7" t="s">
        <v>7</v>
      </c>
      <c r="S6" s="7" t="s">
        <v>1</v>
      </c>
      <c r="T6" s="7" t="s">
        <v>7</v>
      </c>
      <c r="U6" s="7" t="s">
        <v>1</v>
      </c>
      <c r="V6" s="26" t="s">
        <v>7</v>
      </c>
      <c r="W6" s="11" t="s">
        <v>1</v>
      </c>
      <c r="X6" s="7" t="s">
        <v>7</v>
      </c>
      <c r="Y6" s="7" t="s">
        <v>1</v>
      </c>
      <c r="Z6" s="7" t="s">
        <v>7</v>
      </c>
      <c r="AA6" s="7" t="s">
        <v>1</v>
      </c>
      <c r="AB6" s="7" t="s">
        <v>7</v>
      </c>
      <c r="AC6" s="7" t="s">
        <v>1</v>
      </c>
      <c r="AD6" s="7" t="s">
        <v>7</v>
      </c>
      <c r="AE6" s="7" t="s">
        <v>1</v>
      </c>
      <c r="AF6" s="21" t="s">
        <v>7</v>
      </c>
      <c r="AG6" s="25" t="s">
        <v>1</v>
      </c>
      <c r="AH6" s="7" t="s">
        <v>7</v>
      </c>
      <c r="AI6" s="7" t="s">
        <v>1</v>
      </c>
      <c r="AJ6" s="7" t="s">
        <v>7</v>
      </c>
      <c r="AK6" s="7" t="s">
        <v>1</v>
      </c>
      <c r="AL6" s="7" t="s">
        <v>7</v>
      </c>
      <c r="AM6" s="7" t="s">
        <v>1</v>
      </c>
      <c r="AN6" s="7" t="s">
        <v>7</v>
      </c>
      <c r="AO6" s="7" t="s">
        <v>1</v>
      </c>
      <c r="AP6" s="26" t="s">
        <v>7</v>
      </c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</row>
    <row r="7" spans="1:69" ht="30" customHeight="1" x14ac:dyDescent="0.3">
      <c r="A7" s="42">
        <v>1</v>
      </c>
      <c r="B7" s="38" t="s">
        <v>29</v>
      </c>
      <c r="C7" s="5">
        <v>143244</v>
      </c>
      <c r="D7" s="6">
        <v>437831</v>
      </c>
      <c r="E7" s="6">
        <v>111279</v>
      </c>
      <c r="F7" s="6">
        <v>386816.54152069998</v>
      </c>
      <c r="G7" s="6">
        <v>108835</v>
      </c>
      <c r="H7" s="6">
        <v>387378.61755820003</v>
      </c>
      <c r="I7" s="56">
        <f>(G7-C7)/C7*100</f>
        <v>-24.021250453771188</v>
      </c>
      <c r="J7" s="56">
        <f>(H7-D7)/D7*100</f>
        <v>-11.523254964084309</v>
      </c>
      <c r="K7" s="57">
        <f>(G7-E7)/G7*100</f>
        <v>-2.2456011393393669</v>
      </c>
      <c r="L7" s="57">
        <f>(H7-F7)/F7*100</f>
        <v>0.14530816993770546</v>
      </c>
      <c r="M7" s="6">
        <v>14863</v>
      </c>
      <c r="N7" s="6">
        <v>445811</v>
      </c>
      <c r="O7" s="6">
        <v>11051</v>
      </c>
      <c r="P7" s="6">
        <v>417176.25260980008</v>
      </c>
      <c r="Q7" s="27">
        <v>10794</v>
      </c>
      <c r="R7" s="6">
        <v>412309.80328969995</v>
      </c>
      <c r="S7" s="56">
        <f>(Q7-M7)/M7*100</f>
        <v>-27.376707259638028</v>
      </c>
      <c r="T7" s="56">
        <f>(R7-N7)/N7*100</f>
        <v>-7.5146635480730737</v>
      </c>
      <c r="U7" s="58">
        <f>(Q7-O7)/O7*100</f>
        <v>-2.3255813953488373</v>
      </c>
      <c r="V7" s="58">
        <f>(R7-P7)/P7*100</f>
        <v>-1.166521174121552</v>
      </c>
      <c r="W7" s="5">
        <v>1027</v>
      </c>
      <c r="X7" s="6">
        <v>150107</v>
      </c>
      <c r="Y7" s="6">
        <v>1125</v>
      </c>
      <c r="Z7" s="6">
        <v>304150.70365679997</v>
      </c>
      <c r="AA7" s="6">
        <v>1062</v>
      </c>
      <c r="AB7" s="6">
        <v>292657.93025560002</v>
      </c>
      <c r="AC7" s="56">
        <f>(AA7-W7)/W7*100</f>
        <v>3.4079844206426486</v>
      </c>
      <c r="AD7" s="56">
        <f>(AB7-X7)/X7*100</f>
        <v>94.966210939929525</v>
      </c>
      <c r="AE7" s="56">
        <f>(AA7-Y7)/Y7*100</f>
        <v>-5.6000000000000005</v>
      </c>
      <c r="AF7" s="56">
        <f>(AB7-Z7)/Z7*100</f>
        <v>-3.7786443572289956</v>
      </c>
      <c r="AG7" s="27">
        <f>W7+M7+C7</f>
        <v>159134</v>
      </c>
      <c r="AH7" s="27">
        <f>X7+N7+D7</f>
        <v>1033749</v>
      </c>
      <c r="AI7" s="27">
        <f t="shared" ref="AI7:AJ22" si="0">Y7+O7+E7</f>
        <v>123455</v>
      </c>
      <c r="AJ7" s="27">
        <f t="shared" si="0"/>
        <v>1108143.4977873</v>
      </c>
      <c r="AK7" s="27">
        <f>AA7+Q7+G7</f>
        <v>120691</v>
      </c>
      <c r="AL7" s="27">
        <f t="shared" ref="AL7:AL38" si="1">AB7+R7+H7</f>
        <v>1092346.3511035</v>
      </c>
      <c r="AM7" s="56">
        <f>(AK7-AG7)/AG7*100</f>
        <v>-24.157628162429148</v>
      </c>
      <c r="AN7" s="56">
        <f>(AL7-AH7)/AH7*100</f>
        <v>5.6684312249395159</v>
      </c>
      <c r="AO7" s="57">
        <f>(AK7-AI7)/AI7*100</f>
        <v>-2.2388724636507229</v>
      </c>
      <c r="AP7" s="57">
        <f>(AL7-AJ7)/AJ7*100</f>
        <v>-1.4255506362978434</v>
      </c>
    </row>
    <row r="8" spans="1:69" ht="30" customHeight="1" x14ac:dyDescent="0.3">
      <c r="A8" s="43">
        <v>2</v>
      </c>
      <c r="B8" s="39" t="s">
        <v>30</v>
      </c>
      <c r="C8" s="1">
        <v>49163</v>
      </c>
      <c r="D8" s="2">
        <v>161776.95776999998</v>
      </c>
      <c r="E8" s="2">
        <v>52496</v>
      </c>
      <c r="F8" s="2">
        <v>166273.53640000001</v>
      </c>
      <c r="G8" s="2">
        <v>51001</v>
      </c>
      <c r="H8" s="2">
        <v>175644.41380000001</v>
      </c>
      <c r="I8" s="56">
        <f t="shared" ref="I8:I38" si="2">(G8-C8)/C8*100</f>
        <v>3.7385838943921246</v>
      </c>
      <c r="J8" s="56">
        <f t="shared" ref="J8:J38" si="3">(H8-D8)/D8*100</f>
        <v>8.5719599510058408</v>
      </c>
      <c r="K8" s="57">
        <f t="shared" ref="K8:K19" si="4">(G8-E8)/G8*100</f>
        <v>-2.9313150722534851</v>
      </c>
      <c r="L8" s="57">
        <f t="shared" ref="L8:L38" si="5">(H8-F8)/F8*100</f>
        <v>5.6358201087734834</v>
      </c>
      <c r="M8" s="2">
        <v>3243</v>
      </c>
      <c r="N8" s="2">
        <v>70865.525209999993</v>
      </c>
      <c r="O8" s="2">
        <v>2548</v>
      </c>
      <c r="P8" s="2">
        <v>67183.849149999995</v>
      </c>
      <c r="Q8" s="12">
        <v>2486</v>
      </c>
      <c r="R8" s="2">
        <v>67273.822780000002</v>
      </c>
      <c r="S8" s="56">
        <f t="shared" ref="S8:S38" si="6">(Q8-M8)/M8*100</f>
        <v>-23.34258402713537</v>
      </c>
      <c r="T8" s="56">
        <f t="shared" ref="T8:T38" si="7">(R8-N8)/N8*100</f>
        <v>-5.0683353003544198</v>
      </c>
      <c r="U8" s="58">
        <f t="shared" ref="U8:U38" si="8">(Q8-O8)/O8*100</f>
        <v>-2.4332810047095763</v>
      </c>
      <c r="V8" s="58">
        <f t="shared" ref="V8:V38" si="9">(R8-P8)/P8*100</f>
        <v>0.13392151705854993</v>
      </c>
      <c r="W8" s="1">
        <v>404</v>
      </c>
      <c r="X8" s="2">
        <v>28368.0772</v>
      </c>
      <c r="Y8" s="2">
        <v>396</v>
      </c>
      <c r="Z8" s="2">
        <v>28656.745019999998</v>
      </c>
      <c r="AA8" s="2">
        <v>1178</v>
      </c>
      <c r="AB8" s="2">
        <v>33118.258750000001</v>
      </c>
      <c r="AC8" s="56">
        <f t="shared" ref="AC8:AC38" si="10">(AA8-W8)/W8*100</f>
        <v>191.58415841584159</v>
      </c>
      <c r="AD8" s="56">
        <f t="shared" ref="AD8:AD38" si="11">(AB8-X8)/X8*100</f>
        <v>16.74481325086073</v>
      </c>
      <c r="AE8" s="56">
        <f t="shared" ref="AE8:AE38" si="12">(AA8-Y8)/Y8*100</f>
        <v>197.47474747474746</v>
      </c>
      <c r="AF8" s="56">
        <f t="shared" ref="AF8:AF38" si="13">(AB8-Z8)/Z8*100</f>
        <v>15.56880841451547</v>
      </c>
      <c r="AG8" s="27">
        <f t="shared" ref="AG8:AG38" si="14">W8+M8+C8</f>
        <v>52810</v>
      </c>
      <c r="AH8" s="27">
        <f t="shared" ref="AH8:AJ38" si="15">X8+N8+D8</f>
        <v>261010.56017999997</v>
      </c>
      <c r="AI8" s="27">
        <f t="shared" si="0"/>
        <v>55440</v>
      </c>
      <c r="AJ8" s="27">
        <f t="shared" si="0"/>
        <v>262114.13057000001</v>
      </c>
      <c r="AK8" s="27">
        <f t="shared" ref="AK8:AK38" si="16">AA8+Q8+G8</f>
        <v>54665</v>
      </c>
      <c r="AL8" s="27">
        <f t="shared" si="1"/>
        <v>276036.49533000001</v>
      </c>
      <c r="AM8" s="56">
        <f t="shared" ref="AM8:AM38" si="17">(AK8-AG8)/AG8*100</f>
        <v>3.5125923120621092</v>
      </c>
      <c r="AN8" s="56">
        <f t="shared" ref="AN8:AN38" si="18">(AL8-AH8)/AH8*100</f>
        <v>5.7568303518592279</v>
      </c>
      <c r="AO8" s="57">
        <f t="shared" ref="AO8:AO38" si="19">(AK8-AI8)/AI8*100</f>
        <v>-1.397907647907648</v>
      </c>
      <c r="AP8" s="60">
        <f>(AL8-AJ8)/AJ8*100</f>
        <v>5.3115658929658123</v>
      </c>
    </row>
    <row r="9" spans="1:69" ht="30" customHeight="1" x14ac:dyDescent="0.3">
      <c r="A9" s="43">
        <v>3</v>
      </c>
      <c r="B9" s="39" t="s">
        <v>2</v>
      </c>
      <c r="C9" s="1">
        <v>37468</v>
      </c>
      <c r="D9" s="2">
        <v>114426</v>
      </c>
      <c r="E9" s="2">
        <v>38488</v>
      </c>
      <c r="F9" s="2">
        <v>116043</v>
      </c>
      <c r="G9" s="2">
        <v>38646</v>
      </c>
      <c r="H9" s="2">
        <v>117693</v>
      </c>
      <c r="I9" s="56">
        <f t="shared" si="2"/>
        <v>3.1440162271805274</v>
      </c>
      <c r="J9" s="56">
        <f t="shared" si="3"/>
        <v>2.8551203397829168</v>
      </c>
      <c r="K9" s="57">
        <f t="shared" si="4"/>
        <v>0.40883920716244893</v>
      </c>
      <c r="L9" s="57">
        <f t="shared" si="5"/>
        <v>1.4218867144075904</v>
      </c>
      <c r="M9" s="2">
        <v>1538</v>
      </c>
      <c r="N9" s="2">
        <v>20368</v>
      </c>
      <c r="O9" s="2">
        <v>1613</v>
      </c>
      <c r="P9" s="2">
        <v>20727</v>
      </c>
      <c r="Q9" s="12">
        <v>1679</v>
      </c>
      <c r="R9" s="2">
        <v>20991</v>
      </c>
      <c r="S9" s="56">
        <f t="shared" si="6"/>
        <v>9.1677503250975292</v>
      </c>
      <c r="T9" s="56">
        <f t="shared" si="7"/>
        <v>3.0587195600942656</v>
      </c>
      <c r="U9" s="58">
        <f t="shared" si="8"/>
        <v>4.0917544947303162</v>
      </c>
      <c r="V9" s="58">
        <f t="shared" si="9"/>
        <v>1.273700969749602</v>
      </c>
      <c r="W9" s="1">
        <v>153</v>
      </c>
      <c r="X9" s="2">
        <v>7485</v>
      </c>
      <c r="Y9" s="2">
        <v>171</v>
      </c>
      <c r="Z9" s="2">
        <v>7794</v>
      </c>
      <c r="AA9" s="2">
        <v>178</v>
      </c>
      <c r="AB9" s="2">
        <v>7730</v>
      </c>
      <c r="AC9" s="56">
        <f t="shared" si="10"/>
        <v>16.33986928104575</v>
      </c>
      <c r="AD9" s="56">
        <f t="shared" si="11"/>
        <v>3.2732130928523713</v>
      </c>
      <c r="AE9" s="56">
        <f t="shared" si="12"/>
        <v>4.0935672514619883</v>
      </c>
      <c r="AF9" s="56">
        <f t="shared" si="13"/>
        <v>-0.82114447010520919</v>
      </c>
      <c r="AG9" s="27">
        <f t="shared" si="14"/>
        <v>39159</v>
      </c>
      <c r="AH9" s="27">
        <f t="shared" si="15"/>
        <v>142279</v>
      </c>
      <c r="AI9" s="27">
        <f t="shared" si="0"/>
        <v>40272</v>
      </c>
      <c r="AJ9" s="27">
        <f t="shared" si="0"/>
        <v>144564</v>
      </c>
      <c r="AK9" s="27">
        <f t="shared" si="16"/>
        <v>40503</v>
      </c>
      <c r="AL9" s="27">
        <f t="shared" si="1"/>
        <v>146414</v>
      </c>
      <c r="AM9" s="56">
        <f t="shared" si="17"/>
        <v>3.4321611889986974</v>
      </c>
      <c r="AN9" s="56">
        <f t="shared" si="18"/>
        <v>2.9062616408605626</v>
      </c>
      <c r="AO9" s="57">
        <f t="shared" si="19"/>
        <v>0.57359952324195473</v>
      </c>
      <c r="AP9" s="60">
        <f t="shared" ref="AP9:AP38" si="20">(AL9-AJ9)/AJ9*100</f>
        <v>1.2797100246257713</v>
      </c>
    </row>
    <row r="10" spans="1:69" ht="30" customHeight="1" x14ac:dyDescent="0.3">
      <c r="A10" s="43">
        <v>4</v>
      </c>
      <c r="B10" s="39" t="s">
        <v>31</v>
      </c>
      <c r="C10" s="1">
        <v>23368</v>
      </c>
      <c r="D10" s="2">
        <v>95680.006840200018</v>
      </c>
      <c r="E10" s="2">
        <v>19020</v>
      </c>
      <c r="F10" s="2">
        <v>93374.572719199976</v>
      </c>
      <c r="G10" s="2">
        <v>19072</v>
      </c>
      <c r="H10" s="2">
        <v>94741.450533299998</v>
      </c>
      <c r="I10" s="56">
        <f t="shared" si="2"/>
        <v>-18.384115029099625</v>
      </c>
      <c r="J10" s="56">
        <f t="shared" si="3"/>
        <v>-0.98093252487695781</v>
      </c>
      <c r="K10" s="57">
        <f t="shared" si="4"/>
        <v>0.2726510067114094</v>
      </c>
      <c r="L10" s="57">
        <f t="shared" si="5"/>
        <v>1.4638651340451705</v>
      </c>
      <c r="M10" s="2">
        <v>599</v>
      </c>
      <c r="N10" s="2">
        <v>31093.799916999993</v>
      </c>
      <c r="O10" s="2">
        <v>606</v>
      </c>
      <c r="P10" s="2">
        <v>32916.3619989</v>
      </c>
      <c r="Q10" s="12">
        <v>596</v>
      </c>
      <c r="R10" s="2">
        <v>32790.157123099998</v>
      </c>
      <c r="S10" s="56">
        <f t="shared" si="6"/>
        <v>-0.5008347245409015</v>
      </c>
      <c r="T10" s="56">
        <f t="shared" si="7"/>
        <v>5.4556124070656002</v>
      </c>
      <c r="U10" s="58">
        <f t="shared" si="8"/>
        <v>-1.6501650165016499</v>
      </c>
      <c r="V10" s="58">
        <f t="shared" si="9"/>
        <v>-0.38341076636664595</v>
      </c>
      <c r="W10" s="1">
        <v>86</v>
      </c>
      <c r="X10" s="2">
        <v>28541.006081399999</v>
      </c>
      <c r="Y10" s="2">
        <v>86</v>
      </c>
      <c r="Z10" s="2">
        <v>18586.737091999999</v>
      </c>
      <c r="AA10" s="2">
        <v>94</v>
      </c>
      <c r="AB10" s="2">
        <v>25032.117892400005</v>
      </c>
      <c r="AC10" s="56">
        <f t="shared" si="10"/>
        <v>9.3023255813953494</v>
      </c>
      <c r="AD10" s="56">
        <f t="shared" si="11"/>
        <v>-12.294199367017812</v>
      </c>
      <c r="AE10" s="56">
        <f t="shared" si="12"/>
        <v>9.3023255813953494</v>
      </c>
      <c r="AF10" s="56">
        <f t="shared" si="13"/>
        <v>34.677311937522326</v>
      </c>
      <c r="AG10" s="27">
        <f t="shared" si="14"/>
        <v>24053</v>
      </c>
      <c r="AH10" s="27">
        <f t="shared" si="15"/>
        <v>155314.81283860002</v>
      </c>
      <c r="AI10" s="27">
        <f t="shared" si="0"/>
        <v>19712</v>
      </c>
      <c r="AJ10" s="27">
        <f t="shared" si="0"/>
        <v>144877.67181009997</v>
      </c>
      <c r="AK10" s="27">
        <f t="shared" si="16"/>
        <v>19762</v>
      </c>
      <c r="AL10" s="27">
        <f t="shared" si="1"/>
        <v>152563.72554879999</v>
      </c>
      <c r="AM10" s="56">
        <f t="shared" si="17"/>
        <v>-17.839770506797489</v>
      </c>
      <c r="AN10" s="56">
        <f t="shared" si="18"/>
        <v>-1.7712974310176692</v>
      </c>
      <c r="AO10" s="57">
        <f t="shared" si="19"/>
        <v>0.25365259740259738</v>
      </c>
      <c r="AP10" s="60">
        <f t="shared" si="20"/>
        <v>5.30520241157285</v>
      </c>
    </row>
    <row r="11" spans="1:69" ht="30" customHeight="1" x14ac:dyDescent="0.3">
      <c r="A11" s="43">
        <v>5</v>
      </c>
      <c r="B11" s="39" t="s">
        <v>32</v>
      </c>
      <c r="C11" s="1">
        <v>26205</v>
      </c>
      <c r="D11" s="2">
        <v>83982.51</v>
      </c>
      <c r="E11" s="2">
        <v>26742</v>
      </c>
      <c r="F11" s="2">
        <v>88514.12999999999</v>
      </c>
      <c r="G11" s="2">
        <v>26416</v>
      </c>
      <c r="H11" s="2">
        <v>90227.04</v>
      </c>
      <c r="I11" s="56">
        <f t="shared" si="2"/>
        <v>0.80518984926540738</v>
      </c>
      <c r="J11" s="56">
        <f t="shared" si="3"/>
        <v>7.4355124656312359</v>
      </c>
      <c r="K11" s="57">
        <f t="shared" si="4"/>
        <v>-1.2341005451241671</v>
      </c>
      <c r="L11" s="57">
        <f t="shared" si="5"/>
        <v>1.9351825522094648</v>
      </c>
      <c r="M11" s="2">
        <v>606</v>
      </c>
      <c r="N11" s="2">
        <v>49792.24</v>
      </c>
      <c r="O11" s="2">
        <v>566</v>
      </c>
      <c r="P11" s="2">
        <v>46816.4</v>
      </c>
      <c r="Q11" s="12">
        <v>575</v>
      </c>
      <c r="R11" s="2">
        <v>47365.22</v>
      </c>
      <c r="S11" s="56">
        <f t="shared" si="6"/>
        <v>-5.1155115511551159</v>
      </c>
      <c r="T11" s="56">
        <f t="shared" si="7"/>
        <v>-4.874293665036955</v>
      </c>
      <c r="U11" s="58">
        <f t="shared" si="8"/>
        <v>1.5901060070671376</v>
      </c>
      <c r="V11" s="58">
        <f t="shared" si="9"/>
        <v>1.1722815081894373</v>
      </c>
      <c r="W11" s="1">
        <v>54</v>
      </c>
      <c r="X11" s="2">
        <v>14993.3</v>
      </c>
      <c r="Y11" s="2">
        <v>45</v>
      </c>
      <c r="Z11" s="2">
        <v>16222.22</v>
      </c>
      <c r="AA11" s="2">
        <v>43</v>
      </c>
      <c r="AB11" s="2">
        <v>15605.26</v>
      </c>
      <c r="AC11" s="56">
        <f t="shared" si="10"/>
        <v>-20.37037037037037</v>
      </c>
      <c r="AD11" s="56">
        <f t="shared" si="11"/>
        <v>4.0815564285380868</v>
      </c>
      <c r="AE11" s="56">
        <f t="shared" si="12"/>
        <v>-4.4444444444444446</v>
      </c>
      <c r="AF11" s="56">
        <f t="shared" si="13"/>
        <v>-3.8031786031751462</v>
      </c>
      <c r="AG11" s="27">
        <f t="shared" si="14"/>
        <v>26865</v>
      </c>
      <c r="AH11" s="27">
        <f t="shared" si="15"/>
        <v>148768.04999999999</v>
      </c>
      <c r="AI11" s="27">
        <f t="shared" si="0"/>
        <v>27353</v>
      </c>
      <c r="AJ11" s="27">
        <f t="shared" si="0"/>
        <v>151552.75</v>
      </c>
      <c r="AK11" s="27">
        <f t="shared" si="16"/>
        <v>27034</v>
      </c>
      <c r="AL11" s="27">
        <f t="shared" si="1"/>
        <v>153197.51999999999</v>
      </c>
      <c r="AM11" s="56">
        <f t="shared" si="17"/>
        <v>0.629071282337614</v>
      </c>
      <c r="AN11" s="56">
        <f t="shared" si="18"/>
        <v>2.9774336626715225</v>
      </c>
      <c r="AO11" s="57">
        <f t="shared" si="19"/>
        <v>-1.1662340511095675</v>
      </c>
      <c r="AP11" s="60">
        <f t="shared" si="20"/>
        <v>1.085278888043925</v>
      </c>
    </row>
    <row r="12" spans="1:69" ht="30" customHeight="1" x14ac:dyDescent="0.3">
      <c r="A12" s="43">
        <v>6</v>
      </c>
      <c r="B12" s="39" t="s">
        <v>33</v>
      </c>
      <c r="C12" s="1">
        <v>3720</v>
      </c>
      <c r="D12" s="2">
        <v>16573.62</v>
      </c>
      <c r="E12" s="2">
        <v>3470</v>
      </c>
      <c r="F12" s="2">
        <v>16326.859999999999</v>
      </c>
      <c r="G12" s="2">
        <v>3258</v>
      </c>
      <c r="H12" s="2">
        <v>14893.618747419998</v>
      </c>
      <c r="I12" s="56">
        <f t="shared" si="2"/>
        <v>-12.419354838709678</v>
      </c>
      <c r="J12" s="56">
        <f t="shared" si="3"/>
        <v>-10.136598115438881</v>
      </c>
      <c r="K12" s="57">
        <f t="shared" si="4"/>
        <v>-6.5070595457335791</v>
      </c>
      <c r="L12" s="57">
        <f t="shared" si="5"/>
        <v>-8.7784255673166864</v>
      </c>
      <c r="M12" s="2">
        <v>171</v>
      </c>
      <c r="N12" s="2">
        <v>7447.39</v>
      </c>
      <c r="O12" s="2">
        <v>156</v>
      </c>
      <c r="P12" s="2">
        <v>7248.36</v>
      </c>
      <c r="Q12" s="12">
        <v>215</v>
      </c>
      <c r="R12" s="2">
        <v>6776.3555815199998</v>
      </c>
      <c r="S12" s="56">
        <f t="shared" si="6"/>
        <v>25.730994152046783</v>
      </c>
      <c r="T12" s="56">
        <f t="shared" si="7"/>
        <v>-9.0103300415313345</v>
      </c>
      <c r="U12" s="58">
        <f t="shared" si="8"/>
        <v>37.820512820512818</v>
      </c>
      <c r="V12" s="58">
        <f t="shared" si="9"/>
        <v>-6.5118788040329108</v>
      </c>
      <c r="W12" s="1">
        <v>5</v>
      </c>
      <c r="X12" s="2">
        <v>409</v>
      </c>
      <c r="Y12" s="2">
        <v>8</v>
      </c>
      <c r="Z12" s="2">
        <v>859</v>
      </c>
      <c r="AA12" s="2">
        <v>7</v>
      </c>
      <c r="AB12" s="2">
        <v>245.38</v>
      </c>
      <c r="AC12" s="56">
        <f t="shared" si="10"/>
        <v>40</v>
      </c>
      <c r="AD12" s="56">
        <f t="shared" si="11"/>
        <v>-40.004889975550121</v>
      </c>
      <c r="AE12" s="56">
        <f t="shared" si="12"/>
        <v>-12.5</v>
      </c>
      <c r="AF12" s="56">
        <f t="shared" si="13"/>
        <v>-71.434225844004658</v>
      </c>
      <c r="AG12" s="27">
        <f t="shared" si="14"/>
        <v>3896</v>
      </c>
      <c r="AH12" s="27">
        <f t="shared" si="15"/>
        <v>24430.01</v>
      </c>
      <c r="AI12" s="27">
        <f t="shared" si="0"/>
        <v>3634</v>
      </c>
      <c r="AJ12" s="27">
        <f t="shared" si="0"/>
        <v>24434.219999999998</v>
      </c>
      <c r="AK12" s="27">
        <f t="shared" si="16"/>
        <v>3480</v>
      </c>
      <c r="AL12" s="27">
        <f t="shared" si="1"/>
        <v>21915.354328939997</v>
      </c>
      <c r="AM12" s="56">
        <f t="shared" si="17"/>
        <v>-10.677618069815194</v>
      </c>
      <c r="AN12" s="56">
        <f t="shared" si="18"/>
        <v>-10.293305942404452</v>
      </c>
      <c r="AO12" s="57">
        <f t="shared" si="19"/>
        <v>-4.2377545404512933</v>
      </c>
      <c r="AP12" s="60">
        <f t="shared" si="20"/>
        <v>-10.30876234665973</v>
      </c>
    </row>
    <row r="13" spans="1:69" ht="30" customHeight="1" x14ac:dyDescent="0.3">
      <c r="A13" s="43">
        <v>7</v>
      </c>
      <c r="B13" s="39" t="s">
        <v>34</v>
      </c>
      <c r="C13" s="1">
        <v>46560</v>
      </c>
      <c r="D13" s="2">
        <v>147654.82</v>
      </c>
      <c r="E13" s="2">
        <v>48278</v>
      </c>
      <c r="F13" s="2">
        <v>157290.26090594646</v>
      </c>
      <c r="G13" s="2">
        <v>47257</v>
      </c>
      <c r="H13" s="2">
        <v>164826.15210848697</v>
      </c>
      <c r="I13" s="56">
        <f t="shared" si="2"/>
        <v>1.4969931271477663</v>
      </c>
      <c r="J13" s="56">
        <f t="shared" si="3"/>
        <v>11.629374583563861</v>
      </c>
      <c r="K13" s="57">
        <f t="shared" si="4"/>
        <v>-2.160526482849102</v>
      </c>
      <c r="L13" s="57">
        <f t="shared" si="5"/>
        <v>4.7910729876954612</v>
      </c>
      <c r="M13" s="2">
        <v>2955</v>
      </c>
      <c r="N13" s="2">
        <v>106839.01</v>
      </c>
      <c r="O13" s="2">
        <v>2648</v>
      </c>
      <c r="P13" s="2">
        <v>75361.149999468005</v>
      </c>
      <c r="Q13" s="12">
        <v>2447</v>
      </c>
      <c r="R13" s="2">
        <v>80307.935874845774</v>
      </c>
      <c r="S13" s="56">
        <f t="shared" si="6"/>
        <v>-17.191201353637904</v>
      </c>
      <c r="T13" s="56">
        <f t="shared" si="7"/>
        <v>-24.832759237617626</v>
      </c>
      <c r="U13" s="58">
        <f t="shared" si="8"/>
        <v>-7.5906344410876141</v>
      </c>
      <c r="V13" s="58">
        <f t="shared" si="9"/>
        <v>6.5641061414438209</v>
      </c>
      <c r="W13" s="1">
        <v>194</v>
      </c>
      <c r="X13" s="2">
        <v>21303.87000000001</v>
      </c>
      <c r="Y13" s="2">
        <v>270</v>
      </c>
      <c r="Z13" s="2">
        <v>39711.944790611997</v>
      </c>
      <c r="AA13" s="2">
        <v>264</v>
      </c>
      <c r="AB13" s="2">
        <v>36806.319085699899</v>
      </c>
      <c r="AC13" s="56">
        <f t="shared" si="10"/>
        <v>36.082474226804123</v>
      </c>
      <c r="AD13" s="56">
        <f t="shared" si="11"/>
        <v>72.768229836644153</v>
      </c>
      <c r="AE13" s="56">
        <f t="shared" si="12"/>
        <v>-2.2222222222222223</v>
      </c>
      <c r="AF13" s="56">
        <f t="shared" si="13"/>
        <v>-7.3167549970984931</v>
      </c>
      <c r="AG13" s="27">
        <f t="shared" si="14"/>
        <v>49709</v>
      </c>
      <c r="AH13" s="27">
        <f t="shared" si="15"/>
        <v>275797.7</v>
      </c>
      <c r="AI13" s="27">
        <f t="shared" si="0"/>
        <v>51196</v>
      </c>
      <c r="AJ13" s="27">
        <f t="shared" si="0"/>
        <v>272363.35569602647</v>
      </c>
      <c r="AK13" s="27">
        <f t="shared" si="16"/>
        <v>49968</v>
      </c>
      <c r="AL13" s="27">
        <f t="shared" si="1"/>
        <v>281940.40706903266</v>
      </c>
      <c r="AM13" s="56">
        <f t="shared" si="17"/>
        <v>0.52103240861815769</v>
      </c>
      <c r="AN13" s="56">
        <f t="shared" si="18"/>
        <v>2.2272510137077468</v>
      </c>
      <c r="AO13" s="57">
        <f t="shared" si="19"/>
        <v>-2.3986248925697318</v>
      </c>
      <c r="AP13" s="60">
        <f t="shared" si="20"/>
        <v>3.5162774920774389</v>
      </c>
    </row>
    <row r="14" spans="1:69" ht="30" customHeight="1" x14ac:dyDescent="0.3">
      <c r="A14" s="43">
        <v>8</v>
      </c>
      <c r="B14" s="39" t="s">
        <v>35</v>
      </c>
      <c r="C14" s="1">
        <v>22105</v>
      </c>
      <c r="D14" s="2">
        <v>49865.226034699961</v>
      </c>
      <c r="E14" s="2">
        <v>20742</v>
      </c>
      <c r="F14" s="2">
        <v>62550.942531300061</v>
      </c>
      <c r="G14" s="2">
        <v>21859</v>
      </c>
      <c r="H14" s="2">
        <v>82676.905266200032</v>
      </c>
      <c r="I14" s="56">
        <f t="shared" si="2"/>
        <v>-1.1128703913141822</v>
      </c>
      <c r="J14" s="56">
        <f t="shared" si="3"/>
        <v>65.80072295003184</v>
      </c>
      <c r="K14" s="57">
        <f t="shared" si="4"/>
        <v>5.1100233313509307</v>
      </c>
      <c r="L14" s="57">
        <f t="shared" si="5"/>
        <v>32.175314904054531</v>
      </c>
      <c r="M14" s="2">
        <v>2333</v>
      </c>
      <c r="N14" s="2">
        <v>52967.805792699997</v>
      </c>
      <c r="O14" s="2">
        <v>1436</v>
      </c>
      <c r="P14" s="2">
        <v>46953.667067300019</v>
      </c>
      <c r="Q14" s="12">
        <v>1679</v>
      </c>
      <c r="R14" s="2">
        <v>66437.044904017515</v>
      </c>
      <c r="S14" s="56">
        <f t="shared" si="6"/>
        <v>-28.032576082297471</v>
      </c>
      <c r="T14" s="56">
        <f t="shared" si="7"/>
        <v>25.42910530225106</v>
      </c>
      <c r="U14" s="58">
        <f t="shared" si="8"/>
        <v>16.922005571030642</v>
      </c>
      <c r="V14" s="58">
        <f t="shared" si="9"/>
        <v>41.494901364767564</v>
      </c>
      <c r="W14" s="1">
        <v>63</v>
      </c>
      <c r="X14" s="2">
        <v>5189.9033390999994</v>
      </c>
      <c r="Y14" s="2">
        <v>27</v>
      </c>
      <c r="Z14" s="2">
        <v>5331.0110641999991</v>
      </c>
      <c r="AA14" s="2">
        <v>24</v>
      </c>
      <c r="AB14" s="2">
        <v>6429.7995618000004</v>
      </c>
      <c r="AC14" s="56">
        <f t="shared" si="10"/>
        <v>-61.904761904761905</v>
      </c>
      <c r="AD14" s="56">
        <f t="shared" si="11"/>
        <v>23.890545578350139</v>
      </c>
      <c r="AE14" s="56">
        <f t="shared" si="12"/>
        <v>-11.111111111111111</v>
      </c>
      <c r="AF14" s="56">
        <f t="shared" si="13"/>
        <v>20.611258996981498</v>
      </c>
      <c r="AG14" s="27">
        <f t="shared" si="14"/>
        <v>24501</v>
      </c>
      <c r="AH14" s="27">
        <f t="shared" si="15"/>
        <v>108022.93516649996</v>
      </c>
      <c r="AI14" s="27">
        <f t="shared" si="0"/>
        <v>22205</v>
      </c>
      <c r="AJ14" s="27">
        <f t="shared" si="0"/>
        <v>114835.62066280008</v>
      </c>
      <c r="AK14" s="27">
        <f t="shared" si="16"/>
        <v>23562</v>
      </c>
      <c r="AL14" s="27">
        <f t="shared" si="1"/>
        <v>155543.74973201755</v>
      </c>
      <c r="AM14" s="56">
        <f t="shared" si="17"/>
        <v>-3.8324966327904981</v>
      </c>
      <c r="AN14" s="56">
        <f t="shared" si="18"/>
        <v>43.991412094359319</v>
      </c>
      <c r="AO14" s="57">
        <f t="shared" si="19"/>
        <v>6.1112362080612472</v>
      </c>
      <c r="AP14" s="60">
        <f t="shared" si="20"/>
        <v>35.449043453817879</v>
      </c>
    </row>
    <row r="15" spans="1:69" ht="30" customHeight="1" x14ac:dyDescent="0.3">
      <c r="A15" s="43">
        <v>9</v>
      </c>
      <c r="B15" s="39" t="s">
        <v>36</v>
      </c>
      <c r="C15" s="1">
        <v>16982</v>
      </c>
      <c r="D15" s="2">
        <v>70900.490000000005</v>
      </c>
      <c r="E15" s="2">
        <v>14975</v>
      </c>
      <c r="F15" s="2">
        <v>98116.81</v>
      </c>
      <c r="G15" s="2">
        <v>16825</v>
      </c>
      <c r="H15" s="2">
        <v>60738.34</v>
      </c>
      <c r="I15" s="56">
        <f t="shared" si="2"/>
        <v>-0.92450830290896246</v>
      </c>
      <c r="J15" s="56">
        <f t="shared" si="3"/>
        <v>-14.332975695936668</v>
      </c>
      <c r="K15" s="57">
        <f t="shared" si="4"/>
        <v>10.99554234769688</v>
      </c>
      <c r="L15" s="57">
        <f t="shared" si="5"/>
        <v>-38.095887952329477</v>
      </c>
      <c r="M15" s="2">
        <v>1962</v>
      </c>
      <c r="N15" s="2">
        <v>32453.600000000002</v>
      </c>
      <c r="O15" s="2">
        <v>1841.56</v>
      </c>
      <c r="P15" s="2">
        <v>31118.829999999998</v>
      </c>
      <c r="Q15" s="12">
        <v>2967.56</v>
      </c>
      <c r="R15" s="2">
        <v>46868.76</v>
      </c>
      <c r="S15" s="56">
        <f t="shared" si="6"/>
        <v>51.251783893985724</v>
      </c>
      <c r="T15" s="56">
        <f t="shared" si="7"/>
        <v>44.417753346315969</v>
      </c>
      <c r="U15" s="58">
        <f t="shared" si="8"/>
        <v>61.143812854319165</v>
      </c>
      <c r="V15" s="58">
        <f t="shared" si="9"/>
        <v>50.612217747261077</v>
      </c>
      <c r="W15" s="1">
        <v>1157</v>
      </c>
      <c r="X15" s="2">
        <v>24697.03</v>
      </c>
      <c r="Y15" s="2">
        <v>1138</v>
      </c>
      <c r="Z15" s="2">
        <v>23797</v>
      </c>
      <c r="AA15" s="2">
        <v>1084</v>
      </c>
      <c r="AB15" s="2">
        <v>23472.38</v>
      </c>
      <c r="AC15" s="56">
        <f t="shared" si="10"/>
        <v>-6.3094209161624892</v>
      </c>
      <c r="AD15" s="56">
        <f t="shared" si="11"/>
        <v>-4.9586934137424539</v>
      </c>
      <c r="AE15" s="56">
        <f t="shared" si="12"/>
        <v>-4.7451669595782073</v>
      </c>
      <c r="AF15" s="56">
        <f t="shared" si="13"/>
        <v>-1.3641215279236836</v>
      </c>
      <c r="AG15" s="27">
        <f t="shared" si="14"/>
        <v>20101</v>
      </c>
      <c r="AH15" s="27">
        <f t="shared" si="15"/>
        <v>128051.12000000001</v>
      </c>
      <c r="AI15" s="27">
        <f t="shared" si="0"/>
        <v>17954.560000000001</v>
      </c>
      <c r="AJ15" s="27">
        <f t="shared" si="0"/>
        <v>153032.64000000001</v>
      </c>
      <c r="AK15" s="27">
        <f t="shared" si="16"/>
        <v>20876.560000000001</v>
      </c>
      <c r="AL15" s="27">
        <f t="shared" si="1"/>
        <v>131079.47999999998</v>
      </c>
      <c r="AM15" s="56">
        <f t="shared" si="17"/>
        <v>3.8583155066912158</v>
      </c>
      <c r="AN15" s="56">
        <f t="shared" si="18"/>
        <v>2.3649617434037058</v>
      </c>
      <c r="AO15" s="57">
        <f t="shared" si="19"/>
        <v>16.274417195408851</v>
      </c>
      <c r="AP15" s="60">
        <f t="shared" si="20"/>
        <v>-14.34541023405205</v>
      </c>
    </row>
    <row r="16" spans="1:69" ht="30" customHeight="1" x14ac:dyDescent="0.3">
      <c r="A16" s="43">
        <v>10</v>
      </c>
      <c r="B16" s="39" t="s">
        <v>37</v>
      </c>
      <c r="C16" s="1">
        <v>16599</v>
      </c>
      <c r="D16" s="2">
        <v>163685</v>
      </c>
      <c r="E16" s="2">
        <v>16529</v>
      </c>
      <c r="F16" s="2">
        <v>149483</v>
      </c>
      <c r="G16" s="2">
        <v>21689.749999999996</v>
      </c>
      <c r="H16" s="2">
        <v>196271</v>
      </c>
      <c r="I16" s="56">
        <f t="shared" si="2"/>
        <v>30.669016205795508</v>
      </c>
      <c r="J16" s="56">
        <f t="shared" si="3"/>
        <v>19.907749641078901</v>
      </c>
      <c r="K16" s="57">
        <f t="shared" si="4"/>
        <v>23.79349692827256</v>
      </c>
      <c r="L16" s="57">
        <f t="shared" si="5"/>
        <v>31.299880253941918</v>
      </c>
      <c r="M16" s="2">
        <v>2088</v>
      </c>
      <c r="N16" s="2">
        <v>126269</v>
      </c>
      <c r="O16" s="2">
        <v>2088</v>
      </c>
      <c r="P16" s="2">
        <v>126521</v>
      </c>
      <c r="Q16" s="12">
        <v>2486.6200000000003</v>
      </c>
      <c r="R16" s="2">
        <v>166122</v>
      </c>
      <c r="S16" s="56">
        <f t="shared" si="6"/>
        <v>19.090996168582393</v>
      </c>
      <c r="T16" s="56">
        <f t="shared" si="7"/>
        <v>31.561982751110722</v>
      </c>
      <c r="U16" s="58">
        <f t="shared" si="8"/>
        <v>19.090996168582393</v>
      </c>
      <c r="V16" s="58">
        <f t="shared" si="9"/>
        <v>31.29994230206843</v>
      </c>
      <c r="W16" s="1">
        <v>61</v>
      </c>
      <c r="X16" s="2">
        <v>14414</v>
      </c>
      <c r="Y16" s="2">
        <v>61</v>
      </c>
      <c r="Z16" s="2">
        <v>14442</v>
      </c>
      <c r="AA16" s="2">
        <v>86.86</v>
      </c>
      <c r="AB16" s="2">
        <v>18869</v>
      </c>
      <c r="AC16" s="56">
        <f t="shared" si="10"/>
        <v>42.393442622950815</v>
      </c>
      <c r="AD16" s="56">
        <f t="shared" si="11"/>
        <v>30.907451089218814</v>
      </c>
      <c r="AE16" s="56">
        <f t="shared" si="12"/>
        <v>42.393442622950815</v>
      </c>
      <c r="AF16" s="56">
        <f t="shared" si="13"/>
        <v>30.653649079074917</v>
      </c>
      <c r="AG16" s="27">
        <f t="shared" si="14"/>
        <v>18748</v>
      </c>
      <c r="AH16" s="27">
        <f t="shared" si="15"/>
        <v>304368</v>
      </c>
      <c r="AI16" s="27">
        <f t="shared" si="0"/>
        <v>18678</v>
      </c>
      <c r="AJ16" s="27">
        <f t="shared" si="0"/>
        <v>290446</v>
      </c>
      <c r="AK16" s="27">
        <f t="shared" si="16"/>
        <v>24263.229999999996</v>
      </c>
      <c r="AL16" s="27">
        <f t="shared" si="1"/>
        <v>381262</v>
      </c>
      <c r="AM16" s="56">
        <f t="shared" si="17"/>
        <v>29.417697887774676</v>
      </c>
      <c r="AN16" s="56">
        <f t="shared" si="18"/>
        <v>25.263496819639386</v>
      </c>
      <c r="AO16" s="57">
        <f t="shared" si="19"/>
        <v>29.902719777278058</v>
      </c>
      <c r="AP16" s="60">
        <f t="shared" si="20"/>
        <v>31.267774388354464</v>
      </c>
    </row>
    <row r="17" spans="1:69" ht="30" customHeight="1" x14ac:dyDescent="0.3">
      <c r="A17" s="43">
        <v>11</v>
      </c>
      <c r="B17" s="39" t="s">
        <v>38</v>
      </c>
      <c r="C17" s="1">
        <v>50210</v>
      </c>
      <c r="D17" s="2">
        <v>286539.75027179992</v>
      </c>
      <c r="E17" s="2">
        <v>44615</v>
      </c>
      <c r="F17" s="2">
        <v>256298.22482619993</v>
      </c>
      <c r="G17" s="2">
        <v>41781</v>
      </c>
      <c r="H17" s="2">
        <v>265700.42818799953</v>
      </c>
      <c r="I17" s="56">
        <f t="shared" si="2"/>
        <v>-16.787492531368255</v>
      </c>
      <c r="J17" s="56">
        <f t="shared" si="3"/>
        <v>-7.2727508361520723</v>
      </c>
      <c r="K17" s="57">
        <f t="shared" si="4"/>
        <v>-6.7829874823484362</v>
      </c>
      <c r="L17" s="57">
        <f t="shared" si="5"/>
        <v>3.6684621472409265</v>
      </c>
      <c r="M17" s="2">
        <v>868</v>
      </c>
      <c r="N17" s="2">
        <v>195703.64860009996</v>
      </c>
      <c r="O17" s="2">
        <v>678</v>
      </c>
      <c r="P17" s="2">
        <v>206715.91532729997</v>
      </c>
      <c r="Q17" s="12">
        <v>914</v>
      </c>
      <c r="R17" s="2">
        <v>213957.48060950005</v>
      </c>
      <c r="S17" s="56">
        <f t="shared" si="6"/>
        <v>5.2995391705069128</v>
      </c>
      <c r="T17" s="56">
        <f t="shared" si="7"/>
        <v>9.3272824190927075</v>
      </c>
      <c r="U17" s="58">
        <f t="shared" si="8"/>
        <v>34.80825958702065</v>
      </c>
      <c r="V17" s="58">
        <f t="shared" si="9"/>
        <v>3.5031484009028917</v>
      </c>
      <c r="W17" s="1">
        <v>92</v>
      </c>
      <c r="X17" s="2">
        <v>121305.54669339999</v>
      </c>
      <c r="Y17" s="2">
        <v>61</v>
      </c>
      <c r="Z17" s="2">
        <v>103778.98821600001</v>
      </c>
      <c r="AA17" s="2">
        <v>139</v>
      </c>
      <c r="AB17" s="2">
        <v>455452.08029980003</v>
      </c>
      <c r="AC17" s="56">
        <f t="shared" si="10"/>
        <v>51.086956521739133</v>
      </c>
      <c r="AD17" s="56">
        <f t="shared" si="11"/>
        <v>275.45857771117102</v>
      </c>
      <c r="AE17" s="56">
        <f t="shared" si="12"/>
        <v>127.86885245901641</v>
      </c>
      <c r="AF17" s="56">
        <f t="shared" si="13"/>
        <v>338.86733541075438</v>
      </c>
      <c r="AG17" s="27">
        <f t="shared" si="14"/>
        <v>51170</v>
      </c>
      <c r="AH17" s="27">
        <f t="shared" si="15"/>
        <v>603548.94556529983</v>
      </c>
      <c r="AI17" s="27">
        <f t="shared" si="0"/>
        <v>45354</v>
      </c>
      <c r="AJ17" s="27">
        <f t="shared" si="0"/>
        <v>566793.12836949993</v>
      </c>
      <c r="AK17" s="27">
        <f t="shared" si="16"/>
        <v>42834</v>
      </c>
      <c r="AL17" s="27">
        <f t="shared" si="1"/>
        <v>935109.98909729964</v>
      </c>
      <c r="AM17" s="56">
        <f t="shared" si="17"/>
        <v>-16.290795387922611</v>
      </c>
      <c r="AN17" s="56">
        <f t="shared" si="18"/>
        <v>54.93523697923969</v>
      </c>
      <c r="AO17" s="57">
        <f t="shared" si="19"/>
        <v>-5.5562905146183361</v>
      </c>
      <c r="AP17" s="60">
        <f t="shared" si="20"/>
        <v>64.982591053519101</v>
      </c>
    </row>
    <row r="18" spans="1:69" ht="30" customHeight="1" thickBot="1" x14ac:dyDescent="0.35">
      <c r="A18" s="41">
        <v>12</v>
      </c>
      <c r="B18" s="40" t="s">
        <v>39</v>
      </c>
      <c r="C18" s="28">
        <v>27966</v>
      </c>
      <c r="D18" s="29">
        <v>104663.57229069999</v>
      </c>
      <c r="E18" s="29">
        <v>28341</v>
      </c>
      <c r="F18" s="29">
        <v>164902</v>
      </c>
      <c r="G18" s="29">
        <v>29805</v>
      </c>
      <c r="H18" s="29">
        <v>121761.89954730004</v>
      </c>
      <c r="I18" s="61">
        <f t="shared" si="2"/>
        <v>6.5758420939712519</v>
      </c>
      <c r="J18" s="61">
        <f t="shared" si="3"/>
        <v>16.336464428244387</v>
      </c>
      <c r="K18" s="62">
        <f t="shared" si="4"/>
        <v>4.9119275289380973</v>
      </c>
      <c r="L18" s="62">
        <f t="shared" si="5"/>
        <v>-26.161053506143016</v>
      </c>
      <c r="M18" s="29">
        <v>2761</v>
      </c>
      <c r="N18" s="29">
        <v>110304.8199853</v>
      </c>
      <c r="O18" s="29">
        <v>2765</v>
      </c>
      <c r="P18" s="29">
        <v>92031</v>
      </c>
      <c r="Q18" s="30">
        <v>1517</v>
      </c>
      <c r="R18" s="29">
        <v>100299.11880399998</v>
      </c>
      <c r="S18" s="61">
        <f t="shared" si="6"/>
        <v>-45.056139080043458</v>
      </c>
      <c r="T18" s="61">
        <f t="shared" si="7"/>
        <v>-9.070955541773646</v>
      </c>
      <c r="U18" s="63">
        <f t="shared" si="8"/>
        <v>-45.135623869801087</v>
      </c>
      <c r="V18" s="63">
        <f t="shared" si="9"/>
        <v>8.9840584194456028</v>
      </c>
      <c r="W18" s="28">
        <v>499</v>
      </c>
      <c r="X18" s="29">
        <v>43229.587857499995</v>
      </c>
      <c r="Y18" s="29">
        <v>428</v>
      </c>
      <c r="Z18" s="29">
        <v>37717</v>
      </c>
      <c r="AA18" s="29">
        <v>273</v>
      </c>
      <c r="AB18" s="29">
        <v>44245.468393000003</v>
      </c>
      <c r="AC18" s="61">
        <f t="shared" si="10"/>
        <v>-45.290581162324649</v>
      </c>
      <c r="AD18" s="61">
        <f t="shared" si="11"/>
        <v>2.3499658124169702</v>
      </c>
      <c r="AE18" s="61">
        <f t="shared" si="12"/>
        <v>-36.214953271028037</v>
      </c>
      <c r="AF18" s="61">
        <f t="shared" si="13"/>
        <v>17.309087130471678</v>
      </c>
      <c r="AG18" s="69">
        <f t="shared" si="14"/>
        <v>31226</v>
      </c>
      <c r="AH18" s="69">
        <f t="shared" si="15"/>
        <v>258197.98013349998</v>
      </c>
      <c r="AI18" s="69">
        <f t="shared" si="0"/>
        <v>31534</v>
      </c>
      <c r="AJ18" s="69">
        <f t="shared" si="0"/>
        <v>294650</v>
      </c>
      <c r="AK18" s="69">
        <f t="shared" si="16"/>
        <v>31595</v>
      </c>
      <c r="AL18" s="69">
        <f t="shared" si="1"/>
        <v>266306.4867443</v>
      </c>
      <c r="AM18" s="61">
        <f t="shared" si="17"/>
        <v>1.1817075513994748</v>
      </c>
      <c r="AN18" s="61">
        <f t="shared" si="18"/>
        <v>3.140422170075674</v>
      </c>
      <c r="AO18" s="62">
        <f t="shared" si="19"/>
        <v>0.19344199911206952</v>
      </c>
      <c r="AP18" s="64">
        <f t="shared" si="20"/>
        <v>-9.6193834229424748</v>
      </c>
    </row>
    <row r="19" spans="1:69" s="16" customFormat="1" ht="30" customHeight="1" thickBot="1" x14ac:dyDescent="0.35">
      <c r="A19" s="46"/>
      <c r="B19" s="31" t="s">
        <v>23</v>
      </c>
      <c r="C19" s="32">
        <v>463590</v>
      </c>
      <c r="D19" s="33">
        <v>1733578.9532073999</v>
      </c>
      <c r="E19" s="33">
        <v>424975</v>
      </c>
      <c r="F19" s="33">
        <v>1755990</v>
      </c>
      <c r="G19" s="33">
        <v>426444.75</v>
      </c>
      <c r="H19" s="33">
        <v>1772552.8657489067</v>
      </c>
      <c r="I19" s="65">
        <f t="shared" si="2"/>
        <v>-8.0125218404193355</v>
      </c>
      <c r="J19" s="65">
        <f t="shared" si="3"/>
        <v>2.2481763792412686</v>
      </c>
      <c r="K19" s="66">
        <f t="shared" si="4"/>
        <v>0.34465191563502662</v>
      </c>
      <c r="L19" s="66">
        <f t="shared" si="5"/>
        <v>0.94322096076325834</v>
      </c>
      <c r="M19" s="33">
        <v>33987</v>
      </c>
      <c r="N19" s="33">
        <v>1249915.8395050999</v>
      </c>
      <c r="O19" s="33">
        <v>27997</v>
      </c>
      <c r="P19" s="33">
        <f>SUM(P7:P18)</f>
        <v>1170769.7861527679</v>
      </c>
      <c r="Q19" s="34">
        <v>28356.18</v>
      </c>
      <c r="R19" s="33">
        <v>1261498.6989666831</v>
      </c>
      <c r="S19" s="65">
        <f t="shared" si="6"/>
        <v>-16.567569953217408</v>
      </c>
      <c r="T19" s="65">
        <f t="shared" si="7"/>
        <v>0.92669114955526866</v>
      </c>
      <c r="U19" s="68">
        <f t="shared" si="8"/>
        <v>1.2829231703396802</v>
      </c>
      <c r="V19" s="68">
        <f t="shared" si="9"/>
        <v>7.7495092448581868</v>
      </c>
      <c r="W19" s="32">
        <v>3795</v>
      </c>
      <c r="X19" s="33">
        <v>460043.32117140008</v>
      </c>
      <c r="Y19" s="33">
        <v>3816</v>
      </c>
      <c r="Z19" s="33">
        <f>SUM(Z7:Z18)</f>
        <v>601047.34983961191</v>
      </c>
      <c r="AA19" s="33">
        <v>4432.8600000000006</v>
      </c>
      <c r="AB19" s="33">
        <v>959663.9942382999</v>
      </c>
      <c r="AC19" s="65">
        <f t="shared" si="10"/>
        <v>16.807905138339937</v>
      </c>
      <c r="AD19" s="65">
        <f t="shared" si="11"/>
        <v>108.60296195469692</v>
      </c>
      <c r="AE19" s="65">
        <f t="shared" si="12"/>
        <v>16.165094339622659</v>
      </c>
      <c r="AF19" s="65">
        <f t="shared" si="13"/>
        <v>59.665290013238391</v>
      </c>
      <c r="AG19" s="34">
        <f t="shared" si="14"/>
        <v>501372</v>
      </c>
      <c r="AH19" s="34">
        <f t="shared" si="15"/>
        <v>3443538.1138839</v>
      </c>
      <c r="AI19" s="34">
        <f t="shared" si="0"/>
        <v>456788</v>
      </c>
      <c r="AJ19" s="34">
        <f t="shared" si="0"/>
        <v>3527807.1359923799</v>
      </c>
      <c r="AK19" s="34">
        <f t="shared" si="16"/>
        <v>459233.79</v>
      </c>
      <c r="AL19" s="34">
        <f t="shared" si="1"/>
        <v>3993715.5589538896</v>
      </c>
      <c r="AM19" s="65">
        <f t="shared" si="17"/>
        <v>-8.4045798329384205</v>
      </c>
      <c r="AN19" s="65">
        <f t="shared" si="18"/>
        <v>15.977097591914124</v>
      </c>
      <c r="AO19" s="66">
        <f t="shared" si="19"/>
        <v>0.53543219173883272</v>
      </c>
      <c r="AP19" s="67">
        <f t="shared" si="20"/>
        <v>13.206743027647081</v>
      </c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</row>
    <row r="20" spans="1:69" ht="30" customHeight="1" x14ac:dyDescent="0.3">
      <c r="A20" s="42">
        <v>13</v>
      </c>
      <c r="B20" s="38" t="s">
        <v>5</v>
      </c>
      <c r="C20" s="5">
        <v>5534</v>
      </c>
      <c r="D20" s="6">
        <v>38688.561078599989</v>
      </c>
      <c r="E20" s="6">
        <v>4888</v>
      </c>
      <c r="F20" s="6">
        <v>33092.341071700001</v>
      </c>
      <c r="G20" s="6">
        <v>2364</v>
      </c>
      <c r="H20" s="6">
        <v>23299.191010499999</v>
      </c>
      <c r="I20" s="56">
        <f t="shared" si="2"/>
        <v>-57.282255149981928</v>
      </c>
      <c r="J20" s="56">
        <f t="shared" si="3"/>
        <v>-39.777571558773722</v>
      </c>
      <c r="K20" s="57">
        <f t="shared" ref="K20:K38" si="21">(G20-E20)/G20*100</f>
        <v>-106.76818950930627</v>
      </c>
      <c r="L20" s="57">
        <f t="shared" si="5"/>
        <v>-29.593403621646264</v>
      </c>
      <c r="M20" s="6">
        <v>418.86</v>
      </c>
      <c r="N20" s="6">
        <v>6071.8635969000006</v>
      </c>
      <c r="O20" s="6">
        <v>333</v>
      </c>
      <c r="P20" s="6">
        <v>6176.5608520000005</v>
      </c>
      <c r="Q20" s="27">
        <v>1059</v>
      </c>
      <c r="R20" s="6">
        <v>8388.9541306999963</v>
      </c>
      <c r="S20" s="56">
        <f t="shared" si="6"/>
        <v>152.82910757771094</v>
      </c>
      <c r="T20" s="56">
        <f t="shared" si="7"/>
        <v>38.161109794742259</v>
      </c>
      <c r="U20" s="58">
        <f t="shared" si="8"/>
        <v>218.01801801801801</v>
      </c>
      <c r="V20" s="58">
        <f t="shared" si="9"/>
        <v>35.819177236529811</v>
      </c>
      <c r="W20" s="5">
        <v>22</v>
      </c>
      <c r="X20" s="6">
        <v>3465.8331038000006</v>
      </c>
      <c r="Y20" s="6">
        <v>74</v>
      </c>
      <c r="Z20" s="6">
        <v>3025.5384640000007</v>
      </c>
      <c r="AA20" s="6">
        <v>59</v>
      </c>
      <c r="AB20" s="6">
        <v>191.18068180000006</v>
      </c>
      <c r="AC20" s="56">
        <f t="shared" si="10"/>
        <v>168.18181818181819</v>
      </c>
      <c r="AD20" s="56">
        <f t="shared" si="11"/>
        <v>-94.483846276660401</v>
      </c>
      <c r="AE20" s="56">
        <f t="shared" si="12"/>
        <v>-20.27027027027027</v>
      </c>
      <c r="AF20" s="56">
        <f t="shared" si="13"/>
        <v>-93.681102254200269</v>
      </c>
      <c r="AG20" s="27">
        <f t="shared" si="14"/>
        <v>5974.86</v>
      </c>
      <c r="AH20" s="27">
        <f t="shared" si="15"/>
        <v>48226.257779299995</v>
      </c>
      <c r="AI20" s="27">
        <f t="shared" si="0"/>
        <v>5295</v>
      </c>
      <c r="AJ20" s="27">
        <f t="shared" si="0"/>
        <v>42294.4403877</v>
      </c>
      <c r="AK20" s="27">
        <f t="shared" si="16"/>
        <v>3482</v>
      </c>
      <c r="AL20" s="27">
        <f t="shared" si="1"/>
        <v>31879.325822999996</v>
      </c>
      <c r="AM20" s="56">
        <f t="shared" si="17"/>
        <v>-41.72248387409914</v>
      </c>
      <c r="AN20" s="56">
        <f t="shared" si="18"/>
        <v>-33.896330980332756</v>
      </c>
      <c r="AO20" s="57">
        <f t="shared" si="19"/>
        <v>-34.239848914069874</v>
      </c>
      <c r="AP20" s="59">
        <f t="shared" si="20"/>
        <v>-24.625256816801176</v>
      </c>
    </row>
    <row r="21" spans="1:69" ht="30" customHeight="1" x14ac:dyDescent="0.3">
      <c r="A21" s="43">
        <v>14</v>
      </c>
      <c r="B21" s="39" t="s">
        <v>9</v>
      </c>
      <c r="C21" s="1">
        <v>3055</v>
      </c>
      <c r="D21" s="2">
        <v>12135</v>
      </c>
      <c r="E21" s="2">
        <v>2270</v>
      </c>
      <c r="F21" s="2">
        <v>12264.883244299999</v>
      </c>
      <c r="G21" s="2">
        <v>2220</v>
      </c>
      <c r="H21" s="2">
        <v>12591.416997300001</v>
      </c>
      <c r="I21" s="56">
        <f t="shared" si="2"/>
        <v>-27.33224222585925</v>
      </c>
      <c r="J21" s="56">
        <f t="shared" si="3"/>
        <v>3.761161906056866</v>
      </c>
      <c r="K21" s="57">
        <f t="shared" si="21"/>
        <v>-2.2522522522522523</v>
      </c>
      <c r="L21" s="57">
        <f t="shared" si="5"/>
        <v>2.6623470154251598</v>
      </c>
      <c r="M21" s="2">
        <v>169</v>
      </c>
      <c r="N21" s="2">
        <v>4315</v>
      </c>
      <c r="O21" s="2">
        <v>174</v>
      </c>
      <c r="P21" s="2">
        <v>4589.0630185</v>
      </c>
      <c r="Q21" s="12">
        <v>172</v>
      </c>
      <c r="R21" s="2">
        <v>4414.7974283999993</v>
      </c>
      <c r="S21" s="56">
        <f t="shared" si="6"/>
        <v>1.7751479289940828</v>
      </c>
      <c r="T21" s="56">
        <f t="shared" si="7"/>
        <v>2.3128025121668427</v>
      </c>
      <c r="U21" s="58">
        <f t="shared" si="8"/>
        <v>-1.1494252873563218</v>
      </c>
      <c r="V21" s="58">
        <f t="shared" si="9"/>
        <v>-3.7974111359438663</v>
      </c>
      <c r="W21" s="1">
        <v>6</v>
      </c>
      <c r="X21" s="2">
        <v>493</v>
      </c>
      <c r="Y21" s="2">
        <v>6</v>
      </c>
      <c r="Z21" s="2">
        <v>548.05517999999995</v>
      </c>
      <c r="AA21" s="2">
        <v>4</v>
      </c>
      <c r="AB21" s="2">
        <v>176.52679230000001</v>
      </c>
      <c r="AC21" s="56">
        <f t="shared" si="10"/>
        <v>-33.333333333333329</v>
      </c>
      <c r="AD21" s="56">
        <f t="shared" si="11"/>
        <v>-64.19334841784989</v>
      </c>
      <c r="AE21" s="56">
        <f t="shared" si="12"/>
        <v>-33.333333333333329</v>
      </c>
      <c r="AF21" s="56">
        <f t="shared" si="13"/>
        <v>-67.790324999756407</v>
      </c>
      <c r="AG21" s="27">
        <f t="shared" si="14"/>
        <v>3230</v>
      </c>
      <c r="AH21" s="27">
        <f t="shared" si="15"/>
        <v>16943</v>
      </c>
      <c r="AI21" s="27">
        <f t="shared" si="0"/>
        <v>2450</v>
      </c>
      <c r="AJ21" s="27">
        <f t="shared" si="0"/>
        <v>17402.001442799999</v>
      </c>
      <c r="AK21" s="27">
        <f t="shared" si="16"/>
        <v>2396</v>
      </c>
      <c r="AL21" s="27">
        <f t="shared" si="1"/>
        <v>17182.741217999999</v>
      </c>
      <c r="AM21" s="56">
        <f t="shared" si="17"/>
        <v>-25.820433436532507</v>
      </c>
      <c r="AN21" s="56">
        <f t="shared" si="18"/>
        <v>1.414986826417985</v>
      </c>
      <c r="AO21" s="57">
        <f t="shared" si="19"/>
        <v>-2.2040816326530615</v>
      </c>
      <c r="AP21" s="60">
        <f t="shared" si="20"/>
        <v>-1.2599713057185054</v>
      </c>
    </row>
    <row r="22" spans="1:69" ht="30" customHeight="1" x14ac:dyDescent="0.3">
      <c r="A22" s="43">
        <v>15</v>
      </c>
      <c r="B22" s="39" t="s">
        <v>3</v>
      </c>
      <c r="C22" s="1">
        <v>174072</v>
      </c>
      <c r="D22" s="2">
        <v>231954.65129371567</v>
      </c>
      <c r="E22" s="2">
        <v>22801</v>
      </c>
      <c r="F22" s="2">
        <v>477570.4255058</v>
      </c>
      <c r="G22" s="2">
        <v>144167</v>
      </c>
      <c r="H22" s="2">
        <v>603381.49471171806</v>
      </c>
      <c r="I22" s="56">
        <f t="shared" si="2"/>
        <v>-17.179672779079922</v>
      </c>
      <c r="J22" s="56">
        <f t="shared" si="3"/>
        <v>160.12907753579736</v>
      </c>
      <c r="K22" s="57">
        <f t="shared" si="21"/>
        <v>84.184314024707461</v>
      </c>
      <c r="L22" s="57">
        <f t="shared" si="5"/>
        <v>26.343982476023342</v>
      </c>
      <c r="M22" s="2">
        <v>6556</v>
      </c>
      <c r="N22" s="2">
        <v>387424.66032779857</v>
      </c>
      <c r="O22" s="2">
        <v>19321</v>
      </c>
      <c r="P22" s="2">
        <v>740020.43397540029</v>
      </c>
      <c r="Q22" s="12">
        <v>19151</v>
      </c>
      <c r="R22" s="2">
        <v>820179.91586171498</v>
      </c>
      <c r="S22" s="56">
        <f t="shared" si="6"/>
        <v>192.11409395973155</v>
      </c>
      <c r="T22" s="56">
        <f t="shared" si="7"/>
        <v>111.70049298559461</v>
      </c>
      <c r="U22" s="58">
        <f t="shared" si="8"/>
        <v>-0.87987164225454173</v>
      </c>
      <c r="V22" s="58">
        <f t="shared" si="9"/>
        <v>10.83206330610316</v>
      </c>
      <c r="W22" s="1">
        <v>1106</v>
      </c>
      <c r="X22" s="2">
        <v>293476.7296584</v>
      </c>
      <c r="Y22" s="2">
        <v>3722</v>
      </c>
      <c r="Z22" s="2">
        <v>441087</v>
      </c>
      <c r="AA22" s="2">
        <v>3548</v>
      </c>
      <c r="AB22" s="2">
        <v>482883.83294599992</v>
      </c>
      <c r="AC22" s="56">
        <f t="shared" si="10"/>
        <v>220.79566003616637</v>
      </c>
      <c r="AD22" s="56">
        <f t="shared" si="11"/>
        <v>64.539053405721575</v>
      </c>
      <c r="AE22" s="56">
        <f t="shared" si="12"/>
        <v>-4.6749059645351965</v>
      </c>
      <c r="AF22" s="56">
        <f t="shared" si="13"/>
        <v>9.4758705076322638</v>
      </c>
      <c r="AG22" s="27">
        <f t="shared" si="14"/>
        <v>181734</v>
      </c>
      <c r="AH22" s="27">
        <f t="shared" si="15"/>
        <v>912856.04127991432</v>
      </c>
      <c r="AI22" s="27">
        <f t="shared" si="0"/>
        <v>45844</v>
      </c>
      <c r="AJ22" s="27">
        <f t="shared" si="0"/>
        <v>1658677.8594812003</v>
      </c>
      <c r="AK22" s="27">
        <f t="shared" si="16"/>
        <v>166866</v>
      </c>
      <c r="AL22" s="27">
        <f t="shared" si="1"/>
        <v>1906445.2435194328</v>
      </c>
      <c r="AM22" s="56">
        <f t="shared" si="17"/>
        <v>-8.1811878899930655</v>
      </c>
      <c r="AN22" s="56">
        <f t="shared" si="18"/>
        <v>108.84401891522877</v>
      </c>
      <c r="AO22" s="57">
        <f t="shared" si="19"/>
        <v>263.98656312712677</v>
      </c>
      <c r="AP22" s="60">
        <f t="shared" si="20"/>
        <v>14.937643414118334</v>
      </c>
    </row>
    <row r="23" spans="1:69" ht="30" customHeight="1" x14ac:dyDescent="0.3">
      <c r="A23" s="43">
        <v>16</v>
      </c>
      <c r="B23" s="39" t="s">
        <v>4</v>
      </c>
      <c r="C23" s="1">
        <v>22125</v>
      </c>
      <c r="D23" s="2">
        <v>245019.31359500004</v>
      </c>
      <c r="E23" s="2">
        <v>18982</v>
      </c>
      <c r="F23" s="2">
        <v>261742.75730795792</v>
      </c>
      <c r="G23" s="2">
        <v>17834</v>
      </c>
      <c r="H23" s="2">
        <v>280279.98146364192</v>
      </c>
      <c r="I23" s="56">
        <f t="shared" si="2"/>
        <v>-19.394350282485874</v>
      </c>
      <c r="J23" s="56">
        <f t="shared" si="3"/>
        <v>14.390974879198836</v>
      </c>
      <c r="K23" s="57">
        <f t="shared" si="21"/>
        <v>-6.4371425367275981</v>
      </c>
      <c r="L23" s="57">
        <f t="shared" si="5"/>
        <v>7.0822300285748554</v>
      </c>
      <c r="M23" s="2">
        <v>6479</v>
      </c>
      <c r="N23" s="2">
        <v>205399.1864605</v>
      </c>
      <c r="O23" s="2">
        <v>5764</v>
      </c>
      <c r="P23" s="2">
        <v>226517.65327135322</v>
      </c>
      <c r="Q23" s="12">
        <v>5382</v>
      </c>
      <c r="R23" s="2">
        <v>234629.7718264212</v>
      </c>
      <c r="S23" s="56">
        <f t="shared" si="6"/>
        <v>-16.931625250810313</v>
      </c>
      <c r="T23" s="56">
        <f t="shared" si="7"/>
        <v>14.231110585018062</v>
      </c>
      <c r="U23" s="58">
        <f t="shared" si="8"/>
        <v>-6.62734212352533</v>
      </c>
      <c r="V23" s="58">
        <f t="shared" si="9"/>
        <v>3.5812301769479298</v>
      </c>
      <c r="W23" s="1">
        <v>842</v>
      </c>
      <c r="X23" s="2">
        <v>49452.1799283</v>
      </c>
      <c r="Y23" s="2">
        <v>785</v>
      </c>
      <c r="Z23" s="2">
        <v>66522.906087459487</v>
      </c>
      <c r="AA23" s="2">
        <v>741</v>
      </c>
      <c r="AB23" s="2">
        <v>61812.932179833413</v>
      </c>
      <c r="AC23" s="56">
        <f t="shared" si="10"/>
        <v>-11.995249406175772</v>
      </c>
      <c r="AD23" s="56">
        <f t="shared" si="11"/>
        <v>24.995363742215389</v>
      </c>
      <c r="AE23" s="56">
        <f t="shared" si="12"/>
        <v>-5.6050955414012744</v>
      </c>
      <c r="AF23" s="56">
        <f t="shared" si="13"/>
        <v>-7.0802287281823526</v>
      </c>
      <c r="AG23" s="27">
        <f t="shared" si="14"/>
        <v>29446</v>
      </c>
      <c r="AH23" s="27">
        <f t="shared" si="15"/>
        <v>499870.67998380004</v>
      </c>
      <c r="AI23" s="27">
        <f t="shared" si="15"/>
        <v>25531</v>
      </c>
      <c r="AJ23" s="27">
        <f t="shared" si="15"/>
        <v>554783.31666677061</v>
      </c>
      <c r="AK23" s="27">
        <f t="shared" si="16"/>
        <v>23957</v>
      </c>
      <c r="AL23" s="27">
        <f t="shared" si="1"/>
        <v>576722.68546989653</v>
      </c>
      <c r="AM23" s="56">
        <f t="shared" si="17"/>
        <v>-18.640901990083542</v>
      </c>
      <c r="AN23" s="56">
        <f t="shared" si="18"/>
        <v>15.374377526720936</v>
      </c>
      <c r="AO23" s="57">
        <f t="shared" si="19"/>
        <v>-6.1650542477772126</v>
      </c>
      <c r="AP23" s="60">
        <f t="shared" si="20"/>
        <v>3.9545833740894119</v>
      </c>
    </row>
    <row r="24" spans="1:69" ht="30" customHeight="1" x14ac:dyDescent="0.3">
      <c r="A24" s="43">
        <v>17</v>
      </c>
      <c r="B24" s="39" t="s">
        <v>8</v>
      </c>
      <c r="C24" s="1">
        <v>4663</v>
      </c>
      <c r="D24" s="2">
        <v>55843.452709389043</v>
      </c>
      <c r="E24" s="2">
        <v>4854</v>
      </c>
      <c r="F24" s="2">
        <v>59806.630000000005</v>
      </c>
      <c r="G24" s="2">
        <v>5295</v>
      </c>
      <c r="H24" s="2">
        <v>69385.375208859492</v>
      </c>
      <c r="I24" s="56">
        <f t="shared" si="2"/>
        <v>13.553506326399315</v>
      </c>
      <c r="J24" s="56">
        <f t="shared" si="3"/>
        <v>24.2497944565552</v>
      </c>
      <c r="K24" s="57">
        <f t="shared" si="21"/>
        <v>8.3286118980169963</v>
      </c>
      <c r="L24" s="57">
        <f t="shared" si="5"/>
        <v>16.016192868348352</v>
      </c>
      <c r="M24" s="2">
        <v>3938</v>
      </c>
      <c r="N24" s="2">
        <v>71057.38142624998</v>
      </c>
      <c r="O24" s="2">
        <v>1983</v>
      </c>
      <c r="P24" s="2">
        <v>72885.680000000008</v>
      </c>
      <c r="Q24" s="12">
        <v>1992</v>
      </c>
      <c r="R24" s="2">
        <v>78912.081466026502</v>
      </c>
      <c r="S24" s="56">
        <f t="shared" si="6"/>
        <v>-49.415947181310308</v>
      </c>
      <c r="T24" s="56">
        <f t="shared" si="7"/>
        <v>11.05402406072178</v>
      </c>
      <c r="U24" s="58">
        <f t="shared" si="8"/>
        <v>0.45385779122541603</v>
      </c>
      <c r="V24" s="58">
        <f t="shared" si="9"/>
        <v>8.2682928471360828</v>
      </c>
      <c r="W24" s="1">
        <v>632</v>
      </c>
      <c r="X24" s="2">
        <v>22844.978542956997</v>
      </c>
      <c r="Y24" s="2">
        <v>428</v>
      </c>
      <c r="Z24" s="2">
        <v>27243.15</v>
      </c>
      <c r="AA24" s="2">
        <v>368</v>
      </c>
      <c r="AB24" s="2">
        <v>31193.713527931995</v>
      </c>
      <c r="AC24" s="56">
        <f t="shared" si="10"/>
        <v>-41.77215189873418</v>
      </c>
      <c r="AD24" s="56">
        <f t="shared" si="11"/>
        <v>36.545164484511531</v>
      </c>
      <c r="AE24" s="56">
        <f t="shared" si="12"/>
        <v>-14.018691588785046</v>
      </c>
      <c r="AF24" s="56">
        <f t="shared" si="13"/>
        <v>14.501126073644176</v>
      </c>
      <c r="AG24" s="27">
        <f t="shared" si="14"/>
        <v>9233</v>
      </c>
      <c r="AH24" s="27">
        <f t="shared" si="15"/>
        <v>149745.812678596</v>
      </c>
      <c r="AI24" s="27">
        <f t="shared" si="15"/>
        <v>7265</v>
      </c>
      <c r="AJ24" s="27">
        <f t="shared" si="15"/>
        <v>159935.46000000002</v>
      </c>
      <c r="AK24" s="27">
        <f t="shared" si="16"/>
        <v>7655</v>
      </c>
      <c r="AL24" s="27">
        <f t="shared" si="1"/>
        <v>179491.170202818</v>
      </c>
      <c r="AM24" s="56">
        <f t="shared" si="17"/>
        <v>-17.090869706487599</v>
      </c>
      <c r="AN24" s="56">
        <f t="shared" si="18"/>
        <v>19.863899358618703</v>
      </c>
      <c r="AO24" s="57">
        <f t="shared" si="19"/>
        <v>5.3682037164487264</v>
      </c>
      <c r="AP24" s="60">
        <f t="shared" si="20"/>
        <v>12.227251044151171</v>
      </c>
    </row>
    <row r="25" spans="1:69" ht="30" customHeight="1" x14ac:dyDescent="0.3">
      <c r="A25" s="43">
        <v>18</v>
      </c>
      <c r="B25" s="39" t="s">
        <v>10</v>
      </c>
      <c r="C25" s="1">
        <v>3825</v>
      </c>
      <c r="D25" s="2">
        <v>50044</v>
      </c>
      <c r="E25" s="2">
        <v>3356</v>
      </c>
      <c r="F25" s="2">
        <v>62655.47266097003</v>
      </c>
      <c r="G25" s="2">
        <v>3074</v>
      </c>
      <c r="H25" s="2">
        <v>59878.525518899798</v>
      </c>
      <c r="I25" s="56">
        <f t="shared" si="2"/>
        <v>-19.633986928104573</v>
      </c>
      <c r="J25" s="56">
        <f t="shared" si="3"/>
        <v>19.651757491207334</v>
      </c>
      <c r="K25" s="57">
        <f t="shared" si="21"/>
        <v>-9.1737150292778136</v>
      </c>
      <c r="L25" s="57">
        <f t="shared" si="5"/>
        <v>-4.4320903252878585</v>
      </c>
      <c r="M25" s="2">
        <v>1782</v>
      </c>
      <c r="N25" s="2">
        <v>29400</v>
      </c>
      <c r="O25" s="2">
        <v>1172</v>
      </c>
      <c r="P25" s="2">
        <v>41563.324420945472</v>
      </c>
      <c r="Q25" s="12">
        <v>1046</v>
      </c>
      <c r="R25" s="2">
        <v>38865.839935863893</v>
      </c>
      <c r="S25" s="56">
        <f t="shared" si="6"/>
        <v>-41.301907968574639</v>
      </c>
      <c r="T25" s="56">
        <f t="shared" si="7"/>
        <v>32.196734475727524</v>
      </c>
      <c r="U25" s="58">
        <f t="shared" si="8"/>
        <v>-10.750853242320819</v>
      </c>
      <c r="V25" s="58">
        <f t="shared" si="9"/>
        <v>-6.490059499961955</v>
      </c>
      <c r="W25" s="1">
        <v>264</v>
      </c>
      <c r="X25" s="2">
        <v>25046</v>
      </c>
      <c r="Y25" s="2">
        <v>295</v>
      </c>
      <c r="Z25" s="2">
        <v>40453.878600830001</v>
      </c>
      <c r="AA25" s="2">
        <v>278</v>
      </c>
      <c r="AB25" s="2">
        <v>40513.819116843071</v>
      </c>
      <c r="AC25" s="56">
        <f t="shared" si="10"/>
        <v>5.3030303030303028</v>
      </c>
      <c r="AD25" s="56">
        <f t="shared" si="11"/>
        <v>61.757642405346445</v>
      </c>
      <c r="AE25" s="56">
        <f t="shared" si="12"/>
        <v>-5.7627118644067794</v>
      </c>
      <c r="AF25" s="56">
        <f t="shared" si="13"/>
        <v>0.14817001011082334</v>
      </c>
      <c r="AG25" s="27">
        <f t="shared" si="14"/>
        <v>5871</v>
      </c>
      <c r="AH25" s="27">
        <f t="shared" si="15"/>
        <v>104490</v>
      </c>
      <c r="AI25" s="27">
        <f t="shared" si="15"/>
        <v>4823</v>
      </c>
      <c r="AJ25" s="27">
        <f t="shared" si="15"/>
        <v>144672.6756827455</v>
      </c>
      <c r="AK25" s="27">
        <f t="shared" si="16"/>
        <v>4398</v>
      </c>
      <c r="AL25" s="27">
        <f t="shared" si="1"/>
        <v>139258.18457160675</v>
      </c>
      <c r="AM25" s="56">
        <f t="shared" si="17"/>
        <v>-25.089422585590189</v>
      </c>
      <c r="AN25" s="56">
        <f t="shared" si="18"/>
        <v>33.274174152174126</v>
      </c>
      <c r="AO25" s="57">
        <f t="shared" si="19"/>
        <v>-8.8119427742069245</v>
      </c>
      <c r="AP25" s="60">
        <f t="shared" si="20"/>
        <v>-3.742580335634528</v>
      </c>
    </row>
    <row r="26" spans="1:69" ht="30" customHeight="1" x14ac:dyDescent="0.3">
      <c r="A26" s="43">
        <v>19</v>
      </c>
      <c r="B26" s="39" t="s">
        <v>11</v>
      </c>
      <c r="C26" s="1">
        <v>134</v>
      </c>
      <c r="D26" s="2">
        <v>3156</v>
      </c>
      <c r="E26" s="2">
        <v>114</v>
      </c>
      <c r="F26" s="2">
        <v>7548</v>
      </c>
      <c r="G26" s="2">
        <v>128</v>
      </c>
      <c r="H26" s="2">
        <v>7926</v>
      </c>
      <c r="I26" s="56">
        <f t="shared" si="2"/>
        <v>-4.4776119402985071</v>
      </c>
      <c r="J26" s="56">
        <f t="shared" si="3"/>
        <v>151.14068441064637</v>
      </c>
      <c r="K26" s="57">
        <f t="shared" si="21"/>
        <v>10.9375</v>
      </c>
      <c r="L26" s="57">
        <f t="shared" si="5"/>
        <v>5.007949125596185</v>
      </c>
      <c r="M26" s="2">
        <v>46</v>
      </c>
      <c r="N26" s="2">
        <v>3709</v>
      </c>
      <c r="O26" s="2">
        <v>48</v>
      </c>
      <c r="P26" s="2">
        <v>5266</v>
      </c>
      <c r="Q26" s="12">
        <v>57</v>
      </c>
      <c r="R26" s="2">
        <v>5529</v>
      </c>
      <c r="S26" s="56">
        <f t="shared" si="6"/>
        <v>23.913043478260871</v>
      </c>
      <c r="T26" s="56">
        <f t="shared" si="7"/>
        <v>49.069830142895661</v>
      </c>
      <c r="U26" s="58">
        <f t="shared" si="8"/>
        <v>18.75</v>
      </c>
      <c r="V26" s="58">
        <f t="shared" si="9"/>
        <v>4.9943030763387766</v>
      </c>
      <c r="W26" s="1">
        <v>16</v>
      </c>
      <c r="X26" s="2">
        <v>4236</v>
      </c>
      <c r="Y26" s="2">
        <v>33</v>
      </c>
      <c r="Z26" s="2">
        <v>6435</v>
      </c>
      <c r="AA26" s="2">
        <v>36</v>
      </c>
      <c r="AB26" s="2">
        <v>6757</v>
      </c>
      <c r="AC26" s="56">
        <f t="shared" si="10"/>
        <v>125</v>
      </c>
      <c r="AD26" s="56">
        <f t="shared" si="11"/>
        <v>59.513692162417378</v>
      </c>
      <c r="AE26" s="56">
        <f t="shared" si="12"/>
        <v>9.0909090909090917</v>
      </c>
      <c r="AF26" s="56">
        <f t="shared" si="13"/>
        <v>5.0038850038850038</v>
      </c>
      <c r="AG26" s="27">
        <f t="shared" si="14"/>
        <v>196</v>
      </c>
      <c r="AH26" s="27">
        <f t="shared" si="15"/>
        <v>11101</v>
      </c>
      <c r="AI26" s="27">
        <f t="shared" si="15"/>
        <v>195</v>
      </c>
      <c r="AJ26" s="27">
        <f t="shared" si="15"/>
        <v>19249</v>
      </c>
      <c r="AK26" s="27">
        <f t="shared" si="16"/>
        <v>221</v>
      </c>
      <c r="AL26" s="27">
        <f t="shared" si="1"/>
        <v>20212</v>
      </c>
      <c r="AM26" s="56">
        <f t="shared" si="17"/>
        <v>12.755102040816327</v>
      </c>
      <c r="AN26" s="56">
        <f t="shared" si="18"/>
        <v>82.073687055220248</v>
      </c>
      <c r="AO26" s="57">
        <f t="shared" si="19"/>
        <v>13.333333333333334</v>
      </c>
      <c r="AP26" s="60">
        <f t="shared" si="20"/>
        <v>5.0028572912878593</v>
      </c>
    </row>
    <row r="27" spans="1:69" ht="30" customHeight="1" x14ac:dyDescent="0.3">
      <c r="A27" s="43">
        <v>20</v>
      </c>
      <c r="B27" s="39" t="s">
        <v>12</v>
      </c>
      <c r="C27" s="1">
        <v>118842</v>
      </c>
      <c r="D27" s="2">
        <v>47841.645638379974</v>
      </c>
      <c r="E27" s="2">
        <v>67103</v>
      </c>
      <c r="F27" s="2">
        <v>48964.028142325842</v>
      </c>
      <c r="G27" s="2">
        <v>50110</v>
      </c>
      <c r="H27" s="2">
        <v>48980.956733841012</v>
      </c>
      <c r="I27" s="56">
        <f t="shared" si="2"/>
        <v>-57.834772218575928</v>
      </c>
      <c r="J27" s="56">
        <f t="shared" si="3"/>
        <v>2.3814212079424157</v>
      </c>
      <c r="K27" s="57">
        <f t="shared" si="21"/>
        <v>-33.91139493115147</v>
      </c>
      <c r="L27" s="57">
        <f t="shared" si="5"/>
        <v>3.4573527051253515E-2</v>
      </c>
      <c r="M27" s="2">
        <v>4368</v>
      </c>
      <c r="N27" s="2">
        <v>50731.816784250004</v>
      </c>
      <c r="O27" s="2">
        <v>3158</v>
      </c>
      <c r="P27" s="2">
        <v>43297.304595353002</v>
      </c>
      <c r="Q27" s="12">
        <v>3279</v>
      </c>
      <c r="R27" s="2">
        <v>44302.114138225006</v>
      </c>
      <c r="S27" s="56">
        <f t="shared" si="6"/>
        <v>-24.931318681318682</v>
      </c>
      <c r="T27" s="56">
        <f t="shared" si="7"/>
        <v>-12.673905753008905</v>
      </c>
      <c r="U27" s="58">
        <f t="shared" si="8"/>
        <v>3.8315389487017097</v>
      </c>
      <c r="V27" s="58">
        <f t="shared" si="9"/>
        <v>2.3207207752601029</v>
      </c>
      <c r="W27" s="1">
        <v>250</v>
      </c>
      <c r="X27" s="2">
        <v>17453.238495315996</v>
      </c>
      <c r="Y27" s="2">
        <v>317</v>
      </c>
      <c r="Z27" s="2">
        <v>21103.0340177</v>
      </c>
      <c r="AA27" s="2">
        <v>227</v>
      </c>
      <c r="AB27" s="2">
        <v>22687.830633400004</v>
      </c>
      <c r="AC27" s="56">
        <f t="shared" si="10"/>
        <v>-9.1999999999999993</v>
      </c>
      <c r="AD27" s="56">
        <f t="shared" si="11"/>
        <v>29.992096535487324</v>
      </c>
      <c r="AE27" s="56">
        <f t="shared" si="12"/>
        <v>-28.391167192429023</v>
      </c>
      <c r="AF27" s="56">
        <f t="shared" si="13"/>
        <v>7.50980458246321</v>
      </c>
      <c r="AG27" s="27">
        <f t="shared" si="14"/>
        <v>123460</v>
      </c>
      <c r="AH27" s="27">
        <f t="shared" si="15"/>
        <v>116026.70091794597</v>
      </c>
      <c r="AI27" s="27">
        <f t="shared" si="15"/>
        <v>70578</v>
      </c>
      <c r="AJ27" s="27">
        <f t="shared" si="15"/>
        <v>113364.36675537884</v>
      </c>
      <c r="AK27" s="27">
        <f t="shared" si="16"/>
        <v>53616</v>
      </c>
      <c r="AL27" s="27">
        <f t="shared" si="1"/>
        <v>115970.90150546603</v>
      </c>
      <c r="AM27" s="56">
        <f t="shared" si="17"/>
        <v>-56.572169123602791</v>
      </c>
      <c r="AN27" s="56">
        <f t="shared" si="18"/>
        <v>-4.8091871990228879E-2</v>
      </c>
      <c r="AO27" s="57">
        <f t="shared" si="19"/>
        <v>-24.032984782793505</v>
      </c>
      <c r="AP27" s="60">
        <f t="shared" si="20"/>
        <v>2.2992540113699471</v>
      </c>
    </row>
    <row r="28" spans="1:69" ht="30" customHeight="1" x14ac:dyDescent="0.3">
      <c r="A28" s="43">
        <v>21</v>
      </c>
      <c r="B28" s="39" t="s">
        <v>6</v>
      </c>
      <c r="C28" s="1">
        <v>6417</v>
      </c>
      <c r="D28" s="2">
        <v>111819</v>
      </c>
      <c r="E28" s="2">
        <v>5680</v>
      </c>
      <c r="F28" s="2">
        <v>99021.892919400023</v>
      </c>
      <c r="G28" s="2">
        <v>5849</v>
      </c>
      <c r="H28" s="2">
        <v>111825.26181340001</v>
      </c>
      <c r="I28" s="56">
        <f t="shared" si="2"/>
        <v>-8.8514882343774346</v>
      </c>
      <c r="J28" s="56">
        <f t="shared" si="3"/>
        <v>5.599954748305447E-3</v>
      </c>
      <c r="K28" s="57">
        <f t="shared" si="21"/>
        <v>2.8893828004787143</v>
      </c>
      <c r="L28" s="57">
        <f t="shared" si="5"/>
        <v>12.929836540714717</v>
      </c>
      <c r="M28" s="2">
        <v>1447</v>
      </c>
      <c r="N28" s="2">
        <v>58783</v>
      </c>
      <c r="O28" s="2">
        <v>2333</v>
      </c>
      <c r="P28" s="2">
        <v>152603.9261325</v>
      </c>
      <c r="Q28" s="12">
        <v>2628</v>
      </c>
      <c r="R28" s="2">
        <v>183738.06066130003</v>
      </c>
      <c r="S28" s="56">
        <f t="shared" si="6"/>
        <v>81.617138908085693</v>
      </c>
      <c r="T28" s="56">
        <f t="shared" si="7"/>
        <v>212.57006389823593</v>
      </c>
      <c r="U28" s="58">
        <f t="shared" si="8"/>
        <v>12.64466352336048</v>
      </c>
      <c r="V28" s="58">
        <f t="shared" si="9"/>
        <v>20.40192236061311</v>
      </c>
      <c r="W28" s="1">
        <v>506</v>
      </c>
      <c r="X28" s="2">
        <v>19872</v>
      </c>
      <c r="Y28" s="2">
        <v>702</v>
      </c>
      <c r="Z28" s="2">
        <v>109030.56285839999</v>
      </c>
      <c r="AA28" s="2">
        <v>691</v>
      </c>
      <c r="AB28" s="2">
        <v>116247.1816096</v>
      </c>
      <c r="AC28" s="56">
        <f t="shared" si="10"/>
        <v>36.56126482213439</v>
      </c>
      <c r="AD28" s="56">
        <f t="shared" si="11"/>
        <v>484.97977863123987</v>
      </c>
      <c r="AE28" s="56">
        <f t="shared" si="12"/>
        <v>-1.566951566951567</v>
      </c>
      <c r="AF28" s="56">
        <f t="shared" si="13"/>
        <v>6.6188952546932729</v>
      </c>
      <c r="AG28" s="27">
        <f t="shared" si="14"/>
        <v>8370</v>
      </c>
      <c r="AH28" s="27">
        <f t="shared" si="15"/>
        <v>190474</v>
      </c>
      <c r="AI28" s="27">
        <f t="shared" si="15"/>
        <v>8715</v>
      </c>
      <c r="AJ28" s="27">
        <f t="shared" si="15"/>
        <v>360656.3819103</v>
      </c>
      <c r="AK28" s="27">
        <f t="shared" si="16"/>
        <v>9168</v>
      </c>
      <c r="AL28" s="27">
        <f t="shared" si="1"/>
        <v>411810.50408430008</v>
      </c>
      <c r="AM28" s="56">
        <f t="shared" si="17"/>
        <v>9.5340501792114694</v>
      </c>
      <c r="AN28" s="56">
        <f t="shared" si="18"/>
        <v>116.20300097876878</v>
      </c>
      <c r="AO28" s="57">
        <f t="shared" si="19"/>
        <v>5.1979345955249574</v>
      </c>
      <c r="AP28" s="60">
        <f t="shared" si="20"/>
        <v>14.183617631566763</v>
      </c>
    </row>
    <row r="29" spans="1:69" ht="30" customHeight="1" x14ac:dyDescent="0.3">
      <c r="A29" s="43">
        <v>22</v>
      </c>
      <c r="B29" s="39" t="s">
        <v>19</v>
      </c>
      <c r="C29" s="1">
        <v>17694</v>
      </c>
      <c r="D29" s="2">
        <v>7184</v>
      </c>
      <c r="E29" s="2">
        <v>17694</v>
      </c>
      <c r="F29" s="2">
        <v>7184</v>
      </c>
      <c r="G29" s="2">
        <v>109</v>
      </c>
      <c r="H29" s="2">
        <v>3187</v>
      </c>
      <c r="I29" s="56">
        <f t="shared" si="2"/>
        <v>-99.383971967898717</v>
      </c>
      <c r="J29" s="56">
        <f t="shared" si="3"/>
        <v>-55.637527839643653</v>
      </c>
      <c r="K29" s="57">
        <f t="shared" si="21"/>
        <v>-16133.027522935779</v>
      </c>
      <c r="L29" s="57">
        <f t="shared" si="5"/>
        <v>-55.637527839643653</v>
      </c>
      <c r="M29" s="2">
        <v>5535</v>
      </c>
      <c r="N29" s="2">
        <v>2293</v>
      </c>
      <c r="O29" s="2">
        <v>5535</v>
      </c>
      <c r="P29" s="2">
        <v>2293</v>
      </c>
      <c r="Q29" s="12">
        <v>0</v>
      </c>
      <c r="R29" s="2">
        <v>0</v>
      </c>
      <c r="S29" s="56">
        <f t="shared" si="6"/>
        <v>-100</v>
      </c>
      <c r="T29" s="56">
        <f t="shared" si="7"/>
        <v>-100</v>
      </c>
      <c r="U29" s="58">
        <f t="shared" si="8"/>
        <v>-100</v>
      </c>
      <c r="V29" s="58">
        <f t="shared" si="9"/>
        <v>-100</v>
      </c>
      <c r="W29" s="1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56">
        <v>0</v>
      </c>
      <c r="AD29" s="56">
        <v>0</v>
      </c>
      <c r="AE29" s="56">
        <v>0</v>
      </c>
      <c r="AF29" s="56">
        <v>0</v>
      </c>
      <c r="AG29" s="27">
        <f t="shared" si="14"/>
        <v>23229</v>
      </c>
      <c r="AH29" s="27">
        <f t="shared" si="15"/>
        <v>9477</v>
      </c>
      <c r="AI29" s="27">
        <f t="shared" si="15"/>
        <v>23229</v>
      </c>
      <c r="AJ29" s="27">
        <f t="shared" si="15"/>
        <v>9477</v>
      </c>
      <c r="AK29" s="27">
        <f t="shared" si="16"/>
        <v>109</v>
      </c>
      <c r="AL29" s="27">
        <f t="shared" si="1"/>
        <v>3187</v>
      </c>
      <c r="AM29" s="56">
        <f t="shared" si="17"/>
        <v>-99.530758965086747</v>
      </c>
      <c r="AN29" s="56">
        <f t="shared" si="18"/>
        <v>-66.371214519362667</v>
      </c>
      <c r="AO29" s="57">
        <f t="shared" si="19"/>
        <v>-99.530758965086747</v>
      </c>
      <c r="AP29" s="60">
        <f t="shared" si="20"/>
        <v>-66.371214519362667</v>
      </c>
    </row>
    <row r="30" spans="1:69" ht="30" customHeight="1" x14ac:dyDescent="0.3">
      <c r="A30" s="43">
        <v>23</v>
      </c>
      <c r="B30" s="39" t="s">
        <v>43</v>
      </c>
      <c r="E30" s="2">
        <v>403</v>
      </c>
      <c r="F30" s="2">
        <v>7929.6979407000008</v>
      </c>
      <c r="G30" s="2">
        <v>2333</v>
      </c>
      <c r="H30" s="2">
        <v>18231.8726646</v>
      </c>
      <c r="I30" s="56">
        <v>0</v>
      </c>
      <c r="J30" s="56">
        <v>0</v>
      </c>
      <c r="K30" s="57">
        <f t="shared" si="21"/>
        <v>82.726103729104167</v>
      </c>
      <c r="L30" s="57">
        <f t="shared" si="5"/>
        <v>129.91887964638619</v>
      </c>
      <c r="M30" s="2"/>
      <c r="N30" s="2"/>
      <c r="O30" s="2">
        <v>110</v>
      </c>
      <c r="P30" s="2">
        <v>7012.7881395999993</v>
      </c>
      <c r="Q30" s="13">
        <v>0</v>
      </c>
      <c r="R30" s="13">
        <v>0</v>
      </c>
      <c r="S30" s="56">
        <v>0</v>
      </c>
      <c r="T30" s="56">
        <v>0</v>
      </c>
      <c r="U30" s="58">
        <f t="shared" si="8"/>
        <v>-100</v>
      </c>
      <c r="V30" s="58">
        <f t="shared" si="9"/>
        <v>-100</v>
      </c>
      <c r="Y30" s="2">
        <v>9</v>
      </c>
      <c r="Z30" s="2">
        <v>1125.8428071000001</v>
      </c>
      <c r="AA30" s="2">
        <v>0</v>
      </c>
      <c r="AB30" s="2">
        <v>0</v>
      </c>
      <c r="AC30" s="56">
        <v>0</v>
      </c>
      <c r="AD30" s="56">
        <v>0</v>
      </c>
      <c r="AE30" s="56">
        <f t="shared" si="12"/>
        <v>-100</v>
      </c>
      <c r="AF30" s="56">
        <f t="shared" si="13"/>
        <v>-100</v>
      </c>
      <c r="AG30" s="27">
        <f t="shared" si="14"/>
        <v>0</v>
      </c>
      <c r="AH30" s="27">
        <f t="shared" si="15"/>
        <v>0</v>
      </c>
      <c r="AI30" s="27">
        <f t="shared" si="15"/>
        <v>522</v>
      </c>
      <c r="AJ30" s="27">
        <f t="shared" si="15"/>
        <v>16068.328887399999</v>
      </c>
      <c r="AK30" s="27">
        <f t="shared" si="16"/>
        <v>2333</v>
      </c>
      <c r="AL30" s="27">
        <f t="shared" si="1"/>
        <v>18231.8726646</v>
      </c>
      <c r="AM30" s="56">
        <v>0</v>
      </c>
      <c r="AN30" s="56">
        <v>0</v>
      </c>
      <c r="AO30" s="57">
        <v>0</v>
      </c>
      <c r="AP30" s="60">
        <v>0</v>
      </c>
    </row>
    <row r="31" spans="1:69" ht="39" customHeight="1" x14ac:dyDescent="0.3">
      <c r="A31" s="43">
        <v>24</v>
      </c>
      <c r="B31" s="44" t="s">
        <v>20</v>
      </c>
      <c r="C31" s="1">
        <v>12140</v>
      </c>
      <c r="D31" s="2">
        <v>50971</v>
      </c>
      <c r="E31" s="2">
        <v>18711</v>
      </c>
      <c r="F31" s="2">
        <v>86510.189125738063</v>
      </c>
      <c r="G31" s="2">
        <v>19084</v>
      </c>
      <c r="H31" s="2">
        <v>92290.332366397197</v>
      </c>
      <c r="I31" s="56">
        <f t="shared" si="2"/>
        <v>57.199341021416807</v>
      </c>
      <c r="J31" s="56">
        <f t="shared" si="3"/>
        <v>81.064394197479345</v>
      </c>
      <c r="K31" s="57">
        <f t="shared" si="21"/>
        <v>1.9545168727730033</v>
      </c>
      <c r="L31" s="57">
        <f t="shared" si="5"/>
        <v>6.6814594894226804</v>
      </c>
      <c r="M31" s="2">
        <v>1602</v>
      </c>
      <c r="N31" s="2">
        <v>11584</v>
      </c>
      <c r="O31" s="2">
        <v>1228</v>
      </c>
      <c r="P31" s="2">
        <v>9743.2073005411294</v>
      </c>
      <c r="Q31" s="12">
        <v>1151</v>
      </c>
      <c r="R31" s="2">
        <v>9705.9338116824983</v>
      </c>
      <c r="S31" s="56">
        <f t="shared" si="6"/>
        <v>-28.152309612983771</v>
      </c>
      <c r="T31" s="56">
        <f t="shared" si="7"/>
        <v>-16.212587951635889</v>
      </c>
      <c r="U31" s="58">
        <f t="shared" si="8"/>
        <v>-6.2703583061889248</v>
      </c>
      <c r="V31" s="58">
        <f t="shared" si="9"/>
        <v>-0.38255871715426693</v>
      </c>
      <c r="W31" s="1">
        <v>5</v>
      </c>
      <c r="X31" s="2">
        <v>75</v>
      </c>
      <c r="Y31" s="2">
        <v>3</v>
      </c>
      <c r="Z31" s="2">
        <v>252.42938059999997</v>
      </c>
      <c r="AA31" s="2">
        <v>5</v>
      </c>
      <c r="AB31" s="2">
        <v>1207.2609405999999</v>
      </c>
      <c r="AC31" s="56">
        <f t="shared" si="10"/>
        <v>0</v>
      </c>
      <c r="AD31" s="56">
        <f t="shared" si="11"/>
        <v>1509.6812541333331</v>
      </c>
      <c r="AE31" s="56">
        <f t="shared" si="12"/>
        <v>66.666666666666657</v>
      </c>
      <c r="AF31" s="56">
        <f t="shared" si="13"/>
        <v>378.25690406182463</v>
      </c>
      <c r="AG31" s="27">
        <f t="shared" si="14"/>
        <v>13747</v>
      </c>
      <c r="AH31" s="27">
        <f t="shared" si="15"/>
        <v>62630</v>
      </c>
      <c r="AI31" s="27">
        <f t="shared" si="15"/>
        <v>19942</v>
      </c>
      <c r="AJ31" s="27">
        <f t="shared" si="15"/>
        <v>96505.825806879191</v>
      </c>
      <c r="AK31" s="27">
        <f t="shared" si="16"/>
        <v>20240</v>
      </c>
      <c r="AL31" s="27">
        <f t="shared" si="1"/>
        <v>103203.52711867969</v>
      </c>
      <c r="AM31" s="56">
        <f t="shared" si="17"/>
        <v>47.232123372372151</v>
      </c>
      <c r="AN31" s="56">
        <f t="shared" si="18"/>
        <v>64.782894968353332</v>
      </c>
      <c r="AO31" s="57">
        <f t="shared" si="19"/>
        <v>1.4943335673453013</v>
      </c>
      <c r="AP31" s="60">
        <f t="shared" si="20"/>
        <v>6.9402041335861693</v>
      </c>
    </row>
    <row r="32" spans="1:69" ht="30" customHeight="1" x14ac:dyDescent="0.3">
      <c r="A32" s="43">
        <v>25</v>
      </c>
      <c r="B32" s="39" t="s">
        <v>13</v>
      </c>
      <c r="C32" s="1">
        <v>6647</v>
      </c>
      <c r="D32" s="2">
        <v>49808.480000000003</v>
      </c>
      <c r="E32" s="2">
        <v>6529</v>
      </c>
      <c r="F32" s="2">
        <v>53598.485532800063</v>
      </c>
      <c r="G32" s="2">
        <v>7109</v>
      </c>
      <c r="H32" s="2">
        <v>61874.850671899978</v>
      </c>
      <c r="I32" s="56">
        <f t="shared" si="2"/>
        <v>6.9505039867609444</v>
      </c>
      <c r="J32" s="56">
        <f t="shared" si="3"/>
        <v>24.225534832422056</v>
      </c>
      <c r="K32" s="57">
        <f t="shared" si="21"/>
        <v>8.1586721057814025</v>
      </c>
      <c r="L32" s="57">
        <f t="shared" si="5"/>
        <v>15.441416034106265</v>
      </c>
      <c r="M32" s="2">
        <v>2063</v>
      </c>
      <c r="N32" s="2">
        <v>27041</v>
      </c>
      <c r="O32" s="2">
        <v>2080</v>
      </c>
      <c r="P32" s="2">
        <v>29603.683512099971</v>
      </c>
      <c r="Q32" s="12">
        <v>2151</v>
      </c>
      <c r="R32" s="2">
        <v>30712.962551500019</v>
      </c>
      <c r="S32" s="56">
        <f t="shared" si="6"/>
        <v>4.2656325739214731</v>
      </c>
      <c r="T32" s="56">
        <f t="shared" si="7"/>
        <v>13.579240972967046</v>
      </c>
      <c r="U32" s="58">
        <f t="shared" si="8"/>
        <v>3.4134615384615383</v>
      </c>
      <c r="V32" s="58">
        <f t="shared" si="9"/>
        <v>3.7470980222668904</v>
      </c>
      <c r="W32" s="1">
        <v>61</v>
      </c>
      <c r="X32" s="2">
        <v>5953.47</v>
      </c>
      <c r="Y32" s="2">
        <v>56</v>
      </c>
      <c r="Z32" s="2">
        <v>3168.657056</v>
      </c>
      <c r="AA32" s="2">
        <v>60</v>
      </c>
      <c r="AB32" s="2">
        <v>3250.2450371</v>
      </c>
      <c r="AC32" s="56">
        <f t="shared" si="10"/>
        <v>-1.639344262295082</v>
      </c>
      <c r="AD32" s="56">
        <f t="shared" si="11"/>
        <v>-45.405871918393814</v>
      </c>
      <c r="AE32" s="56">
        <f t="shared" si="12"/>
        <v>7.1428571428571423</v>
      </c>
      <c r="AF32" s="56">
        <f t="shared" si="13"/>
        <v>2.5748441582060555</v>
      </c>
      <c r="AG32" s="27">
        <f t="shared" si="14"/>
        <v>8771</v>
      </c>
      <c r="AH32" s="27">
        <f t="shared" si="15"/>
        <v>82802.950000000012</v>
      </c>
      <c r="AI32" s="27">
        <f t="shared" si="15"/>
        <v>8665</v>
      </c>
      <c r="AJ32" s="27">
        <f t="shared" si="15"/>
        <v>86370.826100900042</v>
      </c>
      <c r="AK32" s="27">
        <f t="shared" si="16"/>
        <v>9320</v>
      </c>
      <c r="AL32" s="27">
        <f t="shared" si="1"/>
        <v>95838.058260499995</v>
      </c>
      <c r="AM32" s="56">
        <f t="shared" si="17"/>
        <v>6.2592634819290849</v>
      </c>
      <c r="AN32" s="56">
        <f t="shared" si="18"/>
        <v>15.742323504778492</v>
      </c>
      <c r="AO32" s="57">
        <f t="shared" si="19"/>
        <v>7.5591459896133877</v>
      </c>
      <c r="AP32" s="60">
        <f t="shared" si="20"/>
        <v>10.961145779177974</v>
      </c>
    </row>
    <row r="33" spans="1:69" ht="37.950000000000003" customHeight="1" x14ac:dyDescent="0.3">
      <c r="A33" s="43">
        <v>26</v>
      </c>
      <c r="B33" s="44" t="s">
        <v>21</v>
      </c>
      <c r="C33" s="1">
        <v>12535</v>
      </c>
      <c r="D33" s="2">
        <v>2420.2344025000002</v>
      </c>
      <c r="E33" s="2">
        <v>2668</v>
      </c>
      <c r="F33" s="2">
        <v>1331.4875457999999</v>
      </c>
      <c r="G33" s="2">
        <v>11008</v>
      </c>
      <c r="H33" s="2">
        <v>1370.7342961999998</v>
      </c>
      <c r="I33" s="56">
        <f t="shared" si="2"/>
        <v>-12.181890706023136</v>
      </c>
      <c r="J33" s="56">
        <f t="shared" si="3"/>
        <v>-43.363572768650464</v>
      </c>
      <c r="K33" s="57">
        <f t="shared" si="21"/>
        <v>75.763081395348848</v>
      </c>
      <c r="L33" s="57">
        <f t="shared" si="5"/>
        <v>2.9475867441493184</v>
      </c>
      <c r="M33" s="2">
        <v>1</v>
      </c>
      <c r="N33" s="2">
        <v>0.67978000000000005</v>
      </c>
      <c r="O33" s="2">
        <v>0</v>
      </c>
      <c r="P33" s="2">
        <v>0</v>
      </c>
      <c r="Q33" s="12">
        <v>0</v>
      </c>
      <c r="R33" s="2">
        <v>0</v>
      </c>
      <c r="S33" s="56">
        <f t="shared" si="6"/>
        <v>-100</v>
      </c>
      <c r="T33" s="56">
        <f t="shared" si="7"/>
        <v>-100</v>
      </c>
      <c r="U33" s="58">
        <v>0</v>
      </c>
      <c r="V33" s="58">
        <v>0</v>
      </c>
      <c r="W33" s="1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56">
        <v>0</v>
      </c>
      <c r="AD33" s="56">
        <v>0</v>
      </c>
      <c r="AE33" s="56">
        <v>0</v>
      </c>
      <c r="AF33" s="56">
        <v>0</v>
      </c>
      <c r="AG33" s="27">
        <f t="shared" si="14"/>
        <v>12536</v>
      </c>
      <c r="AH33" s="27">
        <f t="shared" si="15"/>
        <v>2420.9141825000002</v>
      </c>
      <c r="AI33" s="27">
        <f t="shared" si="15"/>
        <v>2668</v>
      </c>
      <c r="AJ33" s="27">
        <f t="shared" si="15"/>
        <v>1331.4875457999999</v>
      </c>
      <c r="AK33" s="27">
        <f t="shared" si="16"/>
        <v>11008</v>
      </c>
      <c r="AL33" s="27">
        <f t="shared" si="1"/>
        <v>1370.7342961999998</v>
      </c>
      <c r="AM33" s="56">
        <f t="shared" si="17"/>
        <v>-12.188895979578813</v>
      </c>
      <c r="AN33" s="56">
        <f t="shared" si="18"/>
        <v>-43.379475980247818</v>
      </c>
      <c r="AO33" s="57">
        <f t="shared" si="19"/>
        <v>312.59370314842579</v>
      </c>
      <c r="AP33" s="60">
        <f t="shared" si="20"/>
        <v>2.9475867441493184</v>
      </c>
    </row>
    <row r="34" spans="1:69" ht="36.6" customHeight="1" x14ac:dyDescent="0.3">
      <c r="A34" s="43">
        <v>27</v>
      </c>
      <c r="B34" s="44" t="s">
        <v>22</v>
      </c>
      <c r="C34" s="1">
        <v>168</v>
      </c>
      <c r="D34" s="2">
        <v>3246</v>
      </c>
      <c r="E34" s="2">
        <v>373</v>
      </c>
      <c r="F34" s="2">
        <v>6172.6227113000023</v>
      </c>
      <c r="G34" s="2">
        <v>540</v>
      </c>
      <c r="H34" s="2">
        <v>7171.222703700003</v>
      </c>
      <c r="I34" s="56">
        <f t="shared" si="2"/>
        <v>221.42857142857144</v>
      </c>
      <c r="J34" s="56">
        <f t="shared" si="3"/>
        <v>120.92491385397422</v>
      </c>
      <c r="K34" s="57">
        <f t="shared" si="21"/>
        <v>30.925925925925924</v>
      </c>
      <c r="L34" s="57">
        <f t="shared" si="5"/>
        <v>16.177888056755826</v>
      </c>
      <c r="M34" s="2">
        <v>9</v>
      </c>
      <c r="N34" s="2">
        <v>1020</v>
      </c>
      <c r="O34" s="2">
        <v>12</v>
      </c>
      <c r="P34" s="2">
        <v>1785.1144860000004</v>
      </c>
      <c r="Q34" s="12">
        <v>13</v>
      </c>
      <c r="R34" s="2">
        <v>1807.8601471000002</v>
      </c>
      <c r="S34" s="56">
        <f t="shared" si="6"/>
        <v>44.444444444444443</v>
      </c>
      <c r="T34" s="56">
        <f t="shared" si="7"/>
        <v>77.241190892156879</v>
      </c>
      <c r="U34" s="58">
        <f t="shared" si="8"/>
        <v>8.3333333333333321</v>
      </c>
      <c r="V34" s="58">
        <f t="shared" si="9"/>
        <v>1.2741850048490264</v>
      </c>
      <c r="W34" s="1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56">
        <v>0</v>
      </c>
      <c r="AD34" s="56">
        <v>0</v>
      </c>
      <c r="AE34" s="56">
        <v>0</v>
      </c>
      <c r="AF34" s="56">
        <v>0</v>
      </c>
      <c r="AG34" s="27">
        <f t="shared" si="14"/>
        <v>177</v>
      </c>
      <c r="AH34" s="27">
        <f t="shared" si="15"/>
        <v>4266</v>
      </c>
      <c r="AI34" s="27">
        <f t="shared" si="15"/>
        <v>385</v>
      </c>
      <c r="AJ34" s="27">
        <f t="shared" si="15"/>
        <v>7957.7371973000027</v>
      </c>
      <c r="AK34" s="27">
        <f t="shared" si="16"/>
        <v>553</v>
      </c>
      <c r="AL34" s="27">
        <f t="shared" si="1"/>
        <v>8979.0828508000031</v>
      </c>
      <c r="AM34" s="56">
        <f t="shared" si="17"/>
        <v>212.42937853107344</v>
      </c>
      <c r="AN34" s="56">
        <f t="shared" si="18"/>
        <v>110.48014183778723</v>
      </c>
      <c r="AO34" s="57">
        <f t="shared" si="19"/>
        <v>43.636363636363633</v>
      </c>
      <c r="AP34" s="60">
        <f t="shared" si="20"/>
        <v>12.834624066833156</v>
      </c>
    </row>
    <row r="35" spans="1:69" s="16" customFormat="1" ht="30" customHeight="1" x14ac:dyDescent="0.3">
      <c r="A35" s="43"/>
      <c r="B35" s="39" t="s">
        <v>24</v>
      </c>
      <c r="C35" s="3">
        <v>387851</v>
      </c>
      <c r="D35" s="3">
        <v>910131.33871758461</v>
      </c>
      <c r="E35" s="3">
        <v>176426</v>
      </c>
      <c r="F35" s="3">
        <v>1225392.9137087918</v>
      </c>
      <c r="G35" s="3">
        <v>271224</v>
      </c>
      <c r="H35" s="3">
        <v>1401674.2161609575</v>
      </c>
      <c r="I35" s="56">
        <f t="shared" si="2"/>
        <v>-30.070052674867409</v>
      </c>
      <c r="J35" s="56">
        <f t="shared" si="3"/>
        <v>54.007905950802503</v>
      </c>
      <c r="K35" s="57">
        <f t="shared" si="21"/>
        <v>34.951921658850246</v>
      </c>
      <c r="L35" s="57">
        <f t="shared" si="5"/>
        <v>14.38569625138684</v>
      </c>
      <c r="M35" s="3">
        <v>34413.86</v>
      </c>
      <c r="N35" s="3">
        <v>858830.58837569854</v>
      </c>
      <c r="O35" s="3">
        <v>43251</v>
      </c>
      <c r="P35" s="3">
        <v>1343357.7397042934</v>
      </c>
      <c r="Q35" s="15">
        <v>38081</v>
      </c>
      <c r="R35" s="3">
        <v>1461187.2919589342</v>
      </c>
      <c r="S35" s="56">
        <f t="shared" si="6"/>
        <v>10.655997322009211</v>
      </c>
      <c r="T35" s="56">
        <f t="shared" si="7"/>
        <v>70.136847911119403</v>
      </c>
      <c r="U35" s="58">
        <f t="shared" si="8"/>
        <v>-11.953480844373541</v>
      </c>
      <c r="V35" s="58">
        <f t="shared" si="9"/>
        <v>8.7712713279619745</v>
      </c>
      <c r="W35" s="1">
        <v>3710</v>
      </c>
      <c r="X35" s="2">
        <v>442368.42972877296</v>
      </c>
      <c r="Y35" s="3">
        <v>6430</v>
      </c>
      <c r="Z35" s="3">
        <v>719996.05445208948</v>
      </c>
      <c r="AA35" s="3">
        <v>6017</v>
      </c>
      <c r="AB35" s="3">
        <v>766921.52346540836</v>
      </c>
      <c r="AC35" s="56">
        <f t="shared" si="10"/>
        <v>62.183288409703508</v>
      </c>
      <c r="AD35" s="56">
        <f t="shared" si="11"/>
        <v>73.367146461067961</v>
      </c>
      <c r="AE35" s="56">
        <f t="shared" si="12"/>
        <v>-6.4230171073094864</v>
      </c>
      <c r="AF35" s="56">
        <f t="shared" si="13"/>
        <v>6.5174619670699094</v>
      </c>
      <c r="AG35" s="27">
        <f t="shared" si="14"/>
        <v>425974.86</v>
      </c>
      <c r="AH35" s="27">
        <f t="shared" si="15"/>
        <v>2211330.3568220562</v>
      </c>
      <c r="AI35" s="27">
        <f t="shared" si="15"/>
        <v>226107</v>
      </c>
      <c r="AJ35" s="27">
        <f t="shared" si="15"/>
        <v>3288746.7078651749</v>
      </c>
      <c r="AK35" s="27">
        <f t="shared" si="16"/>
        <v>315322</v>
      </c>
      <c r="AL35" s="27">
        <f t="shared" si="1"/>
        <v>3629783.0315853003</v>
      </c>
      <c r="AM35" s="56">
        <f t="shared" si="17"/>
        <v>-25.976382737704284</v>
      </c>
      <c r="AN35" s="56">
        <f t="shared" si="18"/>
        <v>64.144765633377759</v>
      </c>
      <c r="AO35" s="57">
        <f t="shared" si="19"/>
        <v>39.456982755951827</v>
      </c>
      <c r="AP35" s="60">
        <f t="shared" si="20"/>
        <v>10.369795974391185</v>
      </c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</row>
    <row r="36" spans="1:69" s="16" customFormat="1" ht="30" customHeight="1" x14ac:dyDescent="0.3">
      <c r="A36" s="43"/>
      <c r="B36" s="39" t="s">
        <v>25</v>
      </c>
      <c r="C36" s="4">
        <v>851441</v>
      </c>
      <c r="D36" s="4">
        <v>2643710.2919249847</v>
      </c>
      <c r="E36" s="3">
        <f>E35+E19</f>
        <v>601401</v>
      </c>
      <c r="F36" s="3">
        <f>F35+F19</f>
        <v>2981382.9137087921</v>
      </c>
      <c r="G36" s="3">
        <v>697668.75</v>
      </c>
      <c r="H36" s="3">
        <v>3174227.0819098642</v>
      </c>
      <c r="I36" s="56">
        <f t="shared" si="2"/>
        <v>-18.060235530118941</v>
      </c>
      <c r="J36" s="56">
        <f t="shared" si="3"/>
        <v>20.067130335926119</v>
      </c>
      <c r="K36" s="57">
        <f t="shared" si="21"/>
        <v>13.798489612728105</v>
      </c>
      <c r="L36" s="57">
        <f t="shared" si="5"/>
        <v>6.4682791101521779</v>
      </c>
      <c r="M36" s="3">
        <v>68400.86</v>
      </c>
      <c r="N36" s="3">
        <v>2108746.4278807985</v>
      </c>
      <c r="O36" s="3">
        <f>O35+O19</f>
        <v>71248</v>
      </c>
      <c r="P36" s="3">
        <f>P35+P19</f>
        <v>2514127.5258570611</v>
      </c>
      <c r="Q36" s="15">
        <v>66437.179999999993</v>
      </c>
      <c r="R36" s="3">
        <v>2722685.9909256175</v>
      </c>
      <c r="S36" s="56">
        <f t="shared" si="6"/>
        <v>-2.8708410976119416</v>
      </c>
      <c r="T36" s="56">
        <f t="shared" si="7"/>
        <v>29.113958649917077</v>
      </c>
      <c r="U36" s="58">
        <f t="shared" si="8"/>
        <v>-6.7522176061082515</v>
      </c>
      <c r="V36" s="58">
        <f t="shared" si="9"/>
        <v>8.2954608675810579</v>
      </c>
      <c r="W36" s="4">
        <v>7505</v>
      </c>
      <c r="X36" s="3">
        <v>902411.75090017309</v>
      </c>
      <c r="Y36" s="3">
        <f>Y35+Y19</f>
        <v>10246</v>
      </c>
      <c r="Z36" s="3">
        <f>Z35+Z19</f>
        <v>1321043.4042917015</v>
      </c>
      <c r="AA36" s="3">
        <v>10449.86</v>
      </c>
      <c r="AB36" s="3">
        <v>1726585.5177037083</v>
      </c>
      <c r="AC36" s="56">
        <f t="shared" si="10"/>
        <v>39.238640906062635</v>
      </c>
      <c r="AD36" s="56">
        <f t="shared" si="11"/>
        <v>91.330123525253953</v>
      </c>
      <c r="AE36" s="56">
        <f t="shared" si="12"/>
        <v>1.9896544993168124</v>
      </c>
      <c r="AF36" s="56">
        <f t="shared" si="13"/>
        <v>30.698621415050674</v>
      </c>
      <c r="AG36" s="27">
        <f t="shared" si="14"/>
        <v>927346.86</v>
      </c>
      <c r="AH36" s="27">
        <f t="shared" si="15"/>
        <v>5654868.4707059562</v>
      </c>
      <c r="AI36" s="27">
        <f t="shared" si="15"/>
        <v>682895</v>
      </c>
      <c r="AJ36" s="27">
        <f t="shared" si="15"/>
        <v>6816553.8438575547</v>
      </c>
      <c r="AK36" s="27">
        <f t="shared" si="16"/>
        <v>774555.79</v>
      </c>
      <c r="AL36" s="27">
        <f t="shared" si="1"/>
        <v>7623498.59053919</v>
      </c>
      <c r="AM36" s="56">
        <f t="shared" si="17"/>
        <v>-16.476151113511069</v>
      </c>
      <c r="AN36" s="56">
        <f t="shared" si="18"/>
        <v>34.813013424297544</v>
      </c>
      <c r="AO36" s="57">
        <f t="shared" si="19"/>
        <v>13.422384114688207</v>
      </c>
      <c r="AP36" s="60">
        <f t="shared" si="20"/>
        <v>11.838016176000412</v>
      </c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</row>
    <row r="37" spans="1:69" s="16" customFormat="1" ht="30" customHeight="1" thickBot="1" x14ac:dyDescent="0.35">
      <c r="A37" s="41">
        <v>28</v>
      </c>
      <c r="B37" s="40" t="s">
        <v>14</v>
      </c>
      <c r="C37" s="35">
        <v>71304</v>
      </c>
      <c r="D37" s="36">
        <v>56977.99</v>
      </c>
      <c r="E37" s="36">
        <v>76091</v>
      </c>
      <c r="F37" s="36">
        <v>67238</v>
      </c>
      <c r="G37" s="36">
        <v>77696</v>
      </c>
      <c r="H37" s="36">
        <v>69464.180000000022</v>
      </c>
      <c r="I37" s="61">
        <f t="shared" si="2"/>
        <v>8.9644339728486475</v>
      </c>
      <c r="J37" s="61">
        <f t="shared" si="3"/>
        <v>21.914058393425293</v>
      </c>
      <c r="K37" s="62">
        <f t="shared" si="21"/>
        <v>2.0657434102141679</v>
      </c>
      <c r="L37" s="62">
        <f t="shared" si="5"/>
        <v>3.3108956244980843</v>
      </c>
      <c r="M37" s="36">
        <v>0</v>
      </c>
      <c r="N37" s="36">
        <v>0</v>
      </c>
      <c r="O37" s="36">
        <v>0</v>
      </c>
      <c r="P37" s="36">
        <v>0</v>
      </c>
      <c r="Q37" s="37">
        <v>0</v>
      </c>
      <c r="R37" s="36">
        <v>0</v>
      </c>
      <c r="S37" s="61">
        <v>0</v>
      </c>
      <c r="T37" s="61">
        <v>0</v>
      </c>
      <c r="U37" s="63">
        <v>0</v>
      </c>
      <c r="V37" s="63">
        <v>0</v>
      </c>
      <c r="W37" s="35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61">
        <v>0</v>
      </c>
      <c r="AD37" s="56">
        <v>0</v>
      </c>
      <c r="AE37" s="56">
        <v>0</v>
      </c>
      <c r="AF37" s="56">
        <v>0</v>
      </c>
      <c r="AG37" s="69">
        <f t="shared" si="14"/>
        <v>71304</v>
      </c>
      <c r="AH37" s="69">
        <f t="shared" si="15"/>
        <v>56977.99</v>
      </c>
      <c r="AI37" s="69">
        <f t="shared" si="15"/>
        <v>76091</v>
      </c>
      <c r="AJ37" s="69">
        <f t="shared" si="15"/>
        <v>67238</v>
      </c>
      <c r="AK37" s="69">
        <f t="shared" si="16"/>
        <v>77696</v>
      </c>
      <c r="AL37" s="69">
        <f t="shared" si="1"/>
        <v>69464.180000000022</v>
      </c>
      <c r="AM37" s="61">
        <f t="shared" si="17"/>
        <v>8.9644339728486475</v>
      </c>
      <c r="AN37" s="61">
        <f t="shared" si="18"/>
        <v>21.914058393425293</v>
      </c>
      <c r="AO37" s="62">
        <f t="shared" si="19"/>
        <v>2.109316476324401</v>
      </c>
      <c r="AP37" s="64">
        <f t="shared" si="20"/>
        <v>3.3108956244980843</v>
      </c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</row>
    <row r="38" spans="1:69" s="16" customFormat="1" ht="30" customHeight="1" thickBot="1" x14ac:dyDescent="0.35">
      <c r="A38" s="47"/>
      <c r="B38" s="45" t="s">
        <v>26</v>
      </c>
      <c r="C38" s="32">
        <v>922745</v>
      </c>
      <c r="D38" s="33">
        <v>2700688.2819249849</v>
      </c>
      <c r="E38" s="33">
        <f>E37+E36</f>
        <v>677492</v>
      </c>
      <c r="F38" s="33">
        <f>F37+F36</f>
        <v>3048620.9137087921</v>
      </c>
      <c r="G38" s="33">
        <v>775364.75</v>
      </c>
      <c r="H38" s="33">
        <v>3243691.2619098644</v>
      </c>
      <c r="I38" s="65">
        <f t="shared" si="2"/>
        <v>-15.971936992343498</v>
      </c>
      <c r="J38" s="65">
        <f t="shared" si="3"/>
        <v>20.106096050368322</v>
      </c>
      <c r="K38" s="66">
        <f t="shared" si="21"/>
        <v>12.622801075235882</v>
      </c>
      <c r="L38" s="66">
        <f t="shared" si="5"/>
        <v>6.3986423278767042</v>
      </c>
      <c r="M38" s="33">
        <v>68400.86</v>
      </c>
      <c r="N38" s="33">
        <v>2108746.4278807985</v>
      </c>
      <c r="O38" s="33">
        <f>O36</f>
        <v>71248</v>
      </c>
      <c r="P38" s="33">
        <f>P36</f>
        <v>2514127.5258570611</v>
      </c>
      <c r="Q38" s="34">
        <v>66437.179999999993</v>
      </c>
      <c r="R38" s="33">
        <v>2722685.9909256175</v>
      </c>
      <c r="S38" s="65">
        <f t="shared" si="6"/>
        <v>-2.8708410976119416</v>
      </c>
      <c r="T38" s="65">
        <f t="shared" si="7"/>
        <v>29.113958649917077</v>
      </c>
      <c r="U38" s="68">
        <f t="shared" si="8"/>
        <v>-6.7522176061082515</v>
      </c>
      <c r="V38" s="68">
        <f t="shared" si="9"/>
        <v>8.2954608675810579</v>
      </c>
      <c r="W38" s="32">
        <v>7505</v>
      </c>
      <c r="X38" s="33">
        <v>902411.75090017309</v>
      </c>
      <c r="Y38" s="33">
        <f>Y36</f>
        <v>10246</v>
      </c>
      <c r="Z38" s="33">
        <f>Z36</f>
        <v>1321043.4042917015</v>
      </c>
      <c r="AA38" s="33">
        <v>10449.86</v>
      </c>
      <c r="AB38" s="33">
        <v>1726585.5177037083</v>
      </c>
      <c r="AC38" s="65">
        <f t="shared" si="10"/>
        <v>39.238640906062635</v>
      </c>
      <c r="AD38" s="65">
        <f t="shared" si="11"/>
        <v>91.330123525253953</v>
      </c>
      <c r="AE38" s="65">
        <f t="shared" si="12"/>
        <v>1.9896544993168124</v>
      </c>
      <c r="AF38" s="65">
        <f t="shared" si="13"/>
        <v>30.698621415050674</v>
      </c>
      <c r="AG38" s="34">
        <f t="shared" si="14"/>
        <v>998650.86</v>
      </c>
      <c r="AH38" s="34">
        <f t="shared" si="15"/>
        <v>5711846.4607059564</v>
      </c>
      <c r="AI38" s="34">
        <f t="shared" si="15"/>
        <v>758986</v>
      </c>
      <c r="AJ38" s="34">
        <f t="shared" si="15"/>
        <v>6883791.8438575547</v>
      </c>
      <c r="AK38" s="34">
        <f t="shared" si="16"/>
        <v>852251.79</v>
      </c>
      <c r="AL38" s="34">
        <f t="shared" si="1"/>
        <v>7692962.7705391906</v>
      </c>
      <c r="AM38" s="65">
        <f t="shared" si="17"/>
        <v>-14.659684967376881</v>
      </c>
      <c r="AN38" s="65">
        <f t="shared" si="18"/>
        <v>34.684341105141989</v>
      </c>
      <c r="AO38" s="66">
        <f t="shared" si="19"/>
        <v>12.288209532191638</v>
      </c>
      <c r="AP38" s="67">
        <f t="shared" si="20"/>
        <v>11.754726828407277</v>
      </c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</row>
    <row r="39" spans="1:69" s="16" customFormat="1" ht="15.6" customHeight="1" x14ac:dyDescent="0.3">
      <c r="B39" s="18"/>
      <c r="C39" s="19"/>
      <c r="D39" s="19"/>
      <c r="E39" s="19"/>
      <c r="F39" s="19"/>
      <c r="G39" s="19"/>
      <c r="H39" s="19"/>
      <c r="I39" s="22"/>
      <c r="J39" s="22"/>
      <c r="K39" s="23"/>
      <c r="L39" s="23"/>
      <c r="M39" s="19"/>
      <c r="N39" s="19"/>
      <c r="O39" s="19"/>
      <c r="P39" s="19"/>
      <c r="Q39" s="19"/>
      <c r="R39" s="19"/>
      <c r="S39" s="22"/>
      <c r="T39" s="22"/>
      <c r="U39" s="23"/>
      <c r="V39" s="23"/>
      <c r="W39" s="19"/>
      <c r="X39" s="19"/>
      <c r="Y39" s="19"/>
      <c r="Z39" s="19"/>
      <c r="AA39" s="19"/>
      <c r="AB39" s="19"/>
      <c r="AC39" s="22"/>
      <c r="AD39" s="22"/>
      <c r="AE39" s="23"/>
      <c r="AF39" s="23"/>
      <c r="AG39" s="19"/>
      <c r="AH39" s="19"/>
      <c r="AI39" s="19"/>
      <c r="AJ39" s="19"/>
      <c r="AK39" s="19"/>
      <c r="AL39" s="19"/>
      <c r="AM39" s="22"/>
      <c r="AN39" s="22"/>
      <c r="AO39" s="24"/>
      <c r="AP39" s="24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</row>
    <row r="40" spans="1:69" x14ac:dyDescent="0.3">
      <c r="T40" s="16" t="s">
        <v>41</v>
      </c>
      <c r="AN40" s="16" t="s">
        <v>41</v>
      </c>
    </row>
  </sheetData>
  <mergeCells count="29">
    <mergeCell ref="A2:AP2"/>
    <mergeCell ref="A3:AP3"/>
    <mergeCell ref="A1:AP1"/>
    <mergeCell ref="AO5:AP5"/>
    <mergeCell ref="I5:J5"/>
    <mergeCell ref="K5:L5"/>
    <mergeCell ref="B4:B6"/>
    <mergeCell ref="M5:N5"/>
    <mergeCell ref="O5:P5"/>
    <mergeCell ref="Q5:R5"/>
    <mergeCell ref="AC5:AD5"/>
    <mergeCell ref="W5:X5"/>
    <mergeCell ref="Y5:Z5"/>
    <mergeCell ref="AA5:AB5"/>
    <mergeCell ref="S5:T5"/>
    <mergeCell ref="U5:V5"/>
    <mergeCell ref="A4:A6"/>
    <mergeCell ref="AG4:AP4"/>
    <mergeCell ref="W4:AF4"/>
    <mergeCell ref="M4:V4"/>
    <mergeCell ref="C4:L4"/>
    <mergeCell ref="AE5:AF5"/>
    <mergeCell ref="C5:D5"/>
    <mergeCell ref="E5:F5"/>
    <mergeCell ref="G5:H5"/>
    <mergeCell ref="AG5:AH5"/>
    <mergeCell ref="AI5:AJ5"/>
    <mergeCell ref="AK5:AL5"/>
    <mergeCell ref="AM5:AN5"/>
  </mergeCells>
  <pageMargins left="0.42" right="0.25" top="1.1399999999999999" bottom="0.39370078740157483" header="0.19685039370078741" footer="0.31496062992125984"/>
  <pageSetup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PUNJAB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2021-06-18T09:28:34Z</cp:lastPrinted>
  <dcterms:created xsi:type="dcterms:W3CDTF">1999-09-08T04:55:31Z</dcterms:created>
  <dcterms:modified xsi:type="dcterms:W3CDTF">2022-05-18T14:35:09Z</dcterms:modified>
</cp:coreProperties>
</file>