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Hanges in SLBC Punjab Website\Annexures of 161 meeting\"/>
    </mc:Choice>
  </mc:AlternateContent>
  <bookViews>
    <workbookView xWindow="0" yWindow="0" windowWidth="23040" windowHeight="8496"/>
  </bookViews>
  <sheets>
    <sheet name=" Ann 23  MSME YOY " sheetId="1" r:id="rId1"/>
  </sheets>
  <definedNames>
    <definedName name="\D">#REF!</definedName>
    <definedName name="\I">#REF!</definedName>
    <definedName name="_xlnm.Print_Area" localSheetId="0">' Ann 23  MSME YOY '!$A$1:$AP$40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L7" i="1"/>
  <c r="S7" i="1"/>
  <c r="T7" i="1"/>
  <c r="U7" i="1"/>
  <c r="V7" i="1"/>
  <c r="AC7" i="1"/>
  <c r="AD7" i="1"/>
  <c r="AE7" i="1"/>
  <c r="AF7" i="1"/>
  <c r="AI7" i="1"/>
  <c r="AJ7" i="1"/>
  <c r="AN7" i="1" s="1"/>
  <c r="AM7" i="1"/>
  <c r="AO7" i="1"/>
  <c r="I8" i="1"/>
  <c r="J8" i="1"/>
  <c r="K8" i="1"/>
  <c r="L8" i="1"/>
  <c r="S8" i="1"/>
  <c r="T8" i="1"/>
  <c r="U8" i="1"/>
  <c r="V8" i="1"/>
  <c r="AC8" i="1"/>
  <c r="AD8" i="1"/>
  <c r="AE8" i="1"/>
  <c r="AF8" i="1"/>
  <c r="AI8" i="1"/>
  <c r="AJ8" i="1"/>
  <c r="AN8" i="1" s="1"/>
  <c r="AM8" i="1"/>
  <c r="AO8" i="1"/>
  <c r="AP8" i="1"/>
  <c r="I9" i="1"/>
  <c r="J9" i="1"/>
  <c r="K9" i="1"/>
  <c r="L9" i="1"/>
  <c r="S9" i="1"/>
  <c r="T9" i="1"/>
  <c r="U9" i="1"/>
  <c r="V9" i="1"/>
  <c r="AC9" i="1"/>
  <c r="AD9" i="1"/>
  <c r="AE9" i="1"/>
  <c r="AF9" i="1"/>
  <c r="AI9" i="1"/>
  <c r="AO9" i="1" s="1"/>
  <c r="AJ9" i="1"/>
  <c r="AN9" i="1" s="1"/>
  <c r="AM9" i="1"/>
  <c r="AP9" i="1"/>
  <c r="I10" i="1"/>
  <c r="J10" i="1"/>
  <c r="K10" i="1"/>
  <c r="L10" i="1"/>
  <c r="S10" i="1"/>
  <c r="T10" i="1"/>
  <c r="U10" i="1"/>
  <c r="V10" i="1"/>
  <c r="AC10" i="1"/>
  <c r="AD10" i="1"/>
  <c r="AE10" i="1"/>
  <c r="AF10" i="1"/>
  <c r="AI10" i="1"/>
  <c r="AJ10" i="1"/>
  <c r="AK10" i="1"/>
  <c r="AM10" i="1" s="1"/>
  <c r="AL10" i="1"/>
  <c r="AP10" i="1" s="1"/>
  <c r="AN10" i="1"/>
  <c r="I11" i="1"/>
  <c r="J11" i="1"/>
  <c r="K11" i="1"/>
  <c r="L11" i="1"/>
  <c r="S11" i="1"/>
  <c r="T11" i="1"/>
  <c r="U11" i="1"/>
  <c r="V11" i="1"/>
  <c r="AC11" i="1"/>
  <c r="AD11" i="1"/>
  <c r="AE11" i="1"/>
  <c r="AF11" i="1"/>
  <c r="AI11" i="1"/>
  <c r="AJ11" i="1"/>
  <c r="AK11" i="1"/>
  <c r="AM11" i="1" s="1"/>
  <c r="AL11" i="1"/>
  <c r="AN11" i="1"/>
  <c r="AP11" i="1"/>
  <c r="I12" i="1"/>
  <c r="J12" i="1"/>
  <c r="K12" i="1"/>
  <c r="L12" i="1"/>
  <c r="S12" i="1"/>
  <c r="T12" i="1"/>
  <c r="U12" i="1"/>
  <c r="V12" i="1"/>
  <c r="AC12" i="1"/>
  <c r="AD12" i="1"/>
  <c r="AE12" i="1"/>
  <c r="AF12" i="1"/>
  <c r="AI12" i="1"/>
  <c r="AO12" i="1" s="1"/>
  <c r="AJ12" i="1"/>
  <c r="AK12" i="1"/>
  <c r="AL12" i="1"/>
  <c r="AP12" i="1" s="1"/>
  <c r="AM12" i="1"/>
  <c r="AN12" i="1"/>
  <c r="I13" i="1"/>
  <c r="J13" i="1"/>
  <c r="K13" i="1"/>
  <c r="L13" i="1"/>
  <c r="S13" i="1"/>
  <c r="T13" i="1"/>
  <c r="U13" i="1"/>
  <c r="V13" i="1"/>
  <c r="AC13" i="1"/>
  <c r="AD13" i="1"/>
  <c r="AE13" i="1"/>
  <c r="AF13" i="1"/>
  <c r="AI13" i="1"/>
  <c r="AO13" i="1" s="1"/>
  <c r="AJ13" i="1"/>
  <c r="AK13" i="1"/>
  <c r="AL13" i="1"/>
  <c r="AM13" i="1"/>
  <c r="AN13" i="1"/>
  <c r="AP13" i="1"/>
  <c r="I14" i="1"/>
  <c r="J14" i="1"/>
  <c r="K14" i="1"/>
  <c r="L14" i="1"/>
  <c r="S14" i="1"/>
  <c r="T14" i="1"/>
  <c r="U14" i="1"/>
  <c r="V14" i="1"/>
  <c r="AC14" i="1"/>
  <c r="AD14" i="1"/>
  <c r="AE14" i="1"/>
  <c r="AF14" i="1"/>
  <c r="AI14" i="1"/>
  <c r="AJ14" i="1"/>
  <c r="AN14" i="1" s="1"/>
  <c r="AK14" i="1"/>
  <c r="AM14" i="1" s="1"/>
  <c r="AL14" i="1"/>
  <c r="AP14" i="1" s="1"/>
  <c r="I15" i="1"/>
  <c r="J15" i="1"/>
  <c r="K15" i="1"/>
  <c r="L15" i="1"/>
  <c r="S15" i="1"/>
  <c r="T15" i="1"/>
  <c r="U15" i="1"/>
  <c r="V15" i="1"/>
  <c r="AC15" i="1"/>
  <c r="AD15" i="1"/>
  <c r="AE15" i="1"/>
  <c r="AF15" i="1"/>
  <c r="AI15" i="1"/>
  <c r="AJ15" i="1"/>
  <c r="AK15" i="1"/>
  <c r="AM15" i="1" s="1"/>
  <c r="AL15" i="1"/>
  <c r="AN15" i="1"/>
  <c r="AP15" i="1"/>
  <c r="I16" i="1"/>
  <c r="J16" i="1"/>
  <c r="K16" i="1"/>
  <c r="L16" i="1"/>
  <c r="S16" i="1"/>
  <c r="T16" i="1"/>
  <c r="U16" i="1"/>
  <c r="V16" i="1"/>
  <c r="AC16" i="1"/>
  <c r="AD16" i="1"/>
  <c r="AE16" i="1"/>
  <c r="AF16" i="1"/>
  <c r="AI16" i="1"/>
  <c r="AO16" i="1" s="1"/>
  <c r="AJ16" i="1"/>
  <c r="AK16" i="1"/>
  <c r="AL16" i="1"/>
  <c r="AP16" i="1" s="1"/>
  <c r="AM16" i="1"/>
  <c r="AN16" i="1"/>
  <c r="I17" i="1"/>
  <c r="J17" i="1"/>
  <c r="K17" i="1"/>
  <c r="L17" i="1"/>
  <c r="S17" i="1"/>
  <c r="T17" i="1"/>
  <c r="U17" i="1"/>
  <c r="V17" i="1"/>
  <c r="AC17" i="1"/>
  <c r="AD17" i="1"/>
  <c r="AE17" i="1"/>
  <c r="AF17" i="1"/>
  <c r="AI17" i="1"/>
  <c r="AO17" i="1" s="1"/>
  <c r="AJ17" i="1"/>
  <c r="AK17" i="1"/>
  <c r="AL17" i="1"/>
  <c r="AM17" i="1"/>
  <c r="AN17" i="1"/>
  <c r="AP17" i="1"/>
  <c r="I18" i="1"/>
  <c r="J18" i="1"/>
  <c r="K18" i="1"/>
  <c r="L18" i="1"/>
  <c r="S18" i="1"/>
  <c r="T18" i="1"/>
  <c r="U18" i="1"/>
  <c r="V18" i="1"/>
  <c r="AC18" i="1"/>
  <c r="AD18" i="1"/>
  <c r="AE18" i="1"/>
  <c r="AF18" i="1"/>
  <c r="AI18" i="1"/>
  <c r="AJ18" i="1"/>
  <c r="AK18" i="1"/>
  <c r="AM18" i="1" s="1"/>
  <c r="AL18" i="1"/>
  <c r="AP18" i="1" s="1"/>
  <c r="AN18" i="1"/>
  <c r="C19" i="1"/>
  <c r="D19" i="1"/>
  <c r="E19" i="1"/>
  <c r="F19" i="1"/>
  <c r="L19" i="1" s="1"/>
  <c r="G19" i="1"/>
  <c r="I19" i="1" s="1"/>
  <c r="H19" i="1"/>
  <c r="J19" i="1"/>
  <c r="M19" i="1"/>
  <c r="N19" i="1"/>
  <c r="O19" i="1"/>
  <c r="U19" i="1" s="1"/>
  <c r="P19" i="1"/>
  <c r="Q19" i="1"/>
  <c r="R19" i="1"/>
  <c r="T19" i="1" s="1"/>
  <c r="S19" i="1"/>
  <c r="V19" i="1"/>
  <c r="W19" i="1"/>
  <c r="X19" i="1"/>
  <c r="Y19" i="1"/>
  <c r="Z19" i="1"/>
  <c r="AF19" i="1" s="1"/>
  <c r="AA19" i="1"/>
  <c r="AC19" i="1" s="1"/>
  <c r="AB19" i="1"/>
  <c r="AD19" i="1"/>
  <c r="AG19" i="1"/>
  <c r="AH19" i="1"/>
  <c r="AI19" i="1"/>
  <c r="I20" i="1"/>
  <c r="J20" i="1"/>
  <c r="K20" i="1"/>
  <c r="L20" i="1"/>
  <c r="S20" i="1"/>
  <c r="T20" i="1"/>
  <c r="U20" i="1"/>
  <c r="V20" i="1"/>
  <c r="AC20" i="1"/>
  <c r="AD20" i="1"/>
  <c r="AE20" i="1"/>
  <c r="AF20" i="1"/>
  <c r="AI20" i="1"/>
  <c r="AJ20" i="1"/>
  <c r="AK20" i="1"/>
  <c r="AM20" i="1" s="1"/>
  <c r="AL20" i="1"/>
  <c r="AN20" i="1"/>
  <c r="AP20" i="1"/>
  <c r="I21" i="1"/>
  <c r="J21" i="1"/>
  <c r="K21" i="1"/>
  <c r="L21" i="1"/>
  <c r="S21" i="1"/>
  <c r="T21" i="1"/>
  <c r="U21" i="1"/>
  <c r="V21" i="1"/>
  <c r="AC21" i="1"/>
  <c r="AD21" i="1"/>
  <c r="AE21" i="1"/>
  <c r="AF21" i="1"/>
  <c r="AI21" i="1"/>
  <c r="AO21" i="1" s="1"/>
  <c r="AJ21" i="1"/>
  <c r="AK21" i="1"/>
  <c r="AL21" i="1"/>
  <c r="AP21" i="1" s="1"/>
  <c r="AM21" i="1"/>
  <c r="AN21" i="1"/>
  <c r="I22" i="1"/>
  <c r="J22" i="1"/>
  <c r="K22" i="1"/>
  <c r="L22" i="1"/>
  <c r="S22" i="1"/>
  <c r="T22" i="1"/>
  <c r="U22" i="1"/>
  <c r="V22" i="1"/>
  <c r="AC22" i="1"/>
  <c r="AD22" i="1"/>
  <c r="AE22" i="1"/>
  <c r="AF22" i="1"/>
  <c r="AI22" i="1"/>
  <c r="AJ22" i="1"/>
  <c r="AK22" i="1"/>
  <c r="AM22" i="1" s="1"/>
  <c r="AL22" i="1"/>
  <c r="AN22" i="1"/>
  <c r="I23" i="1"/>
  <c r="J23" i="1"/>
  <c r="K23" i="1"/>
  <c r="L23" i="1"/>
  <c r="S23" i="1"/>
  <c r="T23" i="1"/>
  <c r="U23" i="1"/>
  <c r="V23" i="1"/>
  <c r="AC23" i="1"/>
  <c r="AD23" i="1"/>
  <c r="AE23" i="1"/>
  <c r="AF23" i="1"/>
  <c r="AI23" i="1"/>
  <c r="AJ23" i="1"/>
  <c r="AN23" i="1" s="1"/>
  <c r="AK23" i="1"/>
  <c r="AM23" i="1" s="1"/>
  <c r="AL23" i="1"/>
  <c r="AP23" i="1" s="1"/>
  <c r="I24" i="1"/>
  <c r="J24" i="1"/>
  <c r="K24" i="1"/>
  <c r="L24" i="1"/>
  <c r="S24" i="1"/>
  <c r="T24" i="1"/>
  <c r="U24" i="1"/>
  <c r="V24" i="1"/>
  <c r="AC24" i="1"/>
  <c r="AD24" i="1"/>
  <c r="AE24" i="1"/>
  <c r="AF24" i="1"/>
  <c r="AI24" i="1"/>
  <c r="AJ24" i="1"/>
  <c r="AK24" i="1"/>
  <c r="AM24" i="1" s="1"/>
  <c r="AL24" i="1"/>
  <c r="AP24" i="1" s="1"/>
  <c r="AN24" i="1"/>
  <c r="I25" i="1"/>
  <c r="J25" i="1"/>
  <c r="K25" i="1"/>
  <c r="L25" i="1"/>
  <c r="S25" i="1"/>
  <c r="T25" i="1"/>
  <c r="U25" i="1"/>
  <c r="V25" i="1"/>
  <c r="AC25" i="1"/>
  <c r="AD25" i="1"/>
  <c r="AE25" i="1"/>
  <c r="AF25" i="1"/>
  <c r="AI25" i="1"/>
  <c r="AJ25" i="1"/>
  <c r="AK25" i="1"/>
  <c r="AM25" i="1" s="1"/>
  <c r="AL25" i="1"/>
  <c r="AN25" i="1"/>
  <c r="I26" i="1"/>
  <c r="J26" i="1"/>
  <c r="K26" i="1"/>
  <c r="L26" i="1"/>
  <c r="S26" i="1"/>
  <c r="T26" i="1"/>
  <c r="U26" i="1"/>
  <c r="V26" i="1"/>
  <c r="AC26" i="1"/>
  <c r="AD26" i="1"/>
  <c r="AE26" i="1"/>
  <c r="AF26" i="1"/>
  <c r="AI26" i="1"/>
  <c r="AJ26" i="1"/>
  <c r="AN26" i="1" s="1"/>
  <c r="AK26" i="1"/>
  <c r="AM26" i="1" s="1"/>
  <c r="AL26" i="1"/>
  <c r="I27" i="1"/>
  <c r="J27" i="1"/>
  <c r="K27" i="1"/>
  <c r="L27" i="1"/>
  <c r="S27" i="1"/>
  <c r="T27" i="1"/>
  <c r="U27" i="1"/>
  <c r="V27" i="1"/>
  <c r="AC27" i="1"/>
  <c r="AD27" i="1"/>
  <c r="AE27" i="1"/>
  <c r="AF27" i="1"/>
  <c r="AI27" i="1"/>
  <c r="AJ27" i="1"/>
  <c r="AK27" i="1"/>
  <c r="AM27" i="1" s="1"/>
  <c r="AL27" i="1"/>
  <c r="AN27" i="1"/>
  <c r="I28" i="1"/>
  <c r="J28" i="1"/>
  <c r="K28" i="1"/>
  <c r="L28" i="1"/>
  <c r="S28" i="1"/>
  <c r="T28" i="1"/>
  <c r="U28" i="1"/>
  <c r="V28" i="1"/>
  <c r="AC28" i="1"/>
  <c r="AD28" i="1"/>
  <c r="AE28" i="1"/>
  <c r="AF28" i="1"/>
  <c r="AI28" i="1"/>
  <c r="AJ28" i="1"/>
  <c r="AN28" i="1" s="1"/>
  <c r="AK28" i="1"/>
  <c r="AM28" i="1" s="1"/>
  <c r="AL28" i="1"/>
  <c r="I29" i="1"/>
  <c r="J29" i="1"/>
  <c r="K29" i="1"/>
  <c r="L29" i="1"/>
  <c r="S29" i="1"/>
  <c r="T29" i="1"/>
  <c r="AI29" i="1"/>
  <c r="AJ29" i="1"/>
  <c r="AK29" i="1"/>
  <c r="AM29" i="1" s="1"/>
  <c r="AL29" i="1"/>
  <c r="AP29" i="1" s="1"/>
  <c r="AN29" i="1"/>
  <c r="K30" i="1"/>
  <c r="L30" i="1"/>
  <c r="AI30" i="1"/>
  <c r="AJ30" i="1"/>
  <c r="AK30" i="1"/>
  <c r="AM30" i="1" s="1"/>
  <c r="AL30" i="1"/>
  <c r="AN30" i="1"/>
  <c r="I31" i="1"/>
  <c r="J31" i="1"/>
  <c r="K31" i="1"/>
  <c r="L31" i="1"/>
  <c r="S31" i="1"/>
  <c r="T31" i="1"/>
  <c r="U31" i="1"/>
  <c r="V31" i="1"/>
  <c r="AC31" i="1"/>
  <c r="AD31" i="1"/>
  <c r="AE31" i="1"/>
  <c r="AF31" i="1"/>
  <c r="AI31" i="1"/>
  <c r="AJ31" i="1"/>
  <c r="AN31" i="1" s="1"/>
  <c r="AK31" i="1"/>
  <c r="AM31" i="1" s="1"/>
  <c r="AL31" i="1"/>
  <c r="AO31" i="1"/>
  <c r="I32" i="1"/>
  <c r="J32" i="1"/>
  <c r="K32" i="1"/>
  <c r="L32" i="1"/>
  <c r="S32" i="1"/>
  <c r="T32" i="1"/>
  <c r="U32" i="1"/>
  <c r="V32" i="1"/>
  <c r="AC32" i="1"/>
  <c r="AD32" i="1"/>
  <c r="AE32" i="1"/>
  <c r="AF32" i="1"/>
  <c r="AI32" i="1"/>
  <c r="AJ32" i="1"/>
  <c r="AN32" i="1" s="1"/>
  <c r="AK32" i="1"/>
  <c r="AM32" i="1" s="1"/>
  <c r="AL32" i="1"/>
  <c r="I33" i="1"/>
  <c r="J33" i="1"/>
  <c r="K33" i="1"/>
  <c r="L33" i="1"/>
  <c r="AI33" i="1"/>
  <c r="AJ33" i="1"/>
  <c r="AK33" i="1"/>
  <c r="AM33" i="1" s="1"/>
  <c r="AL33" i="1"/>
  <c r="AN33" i="1"/>
  <c r="I34" i="1"/>
  <c r="J34" i="1"/>
  <c r="K34" i="1"/>
  <c r="L34" i="1"/>
  <c r="S34" i="1"/>
  <c r="T34" i="1"/>
  <c r="U34" i="1"/>
  <c r="V34" i="1"/>
  <c r="AI34" i="1"/>
  <c r="AJ34" i="1"/>
  <c r="AN34" i="1" s="1"/>
  <c r="AK34" i="1"/>
  <c r="AM34" i="1" s="1"/>
  <c r="AL34" i="1"/>
  <c r="C35" i="1"/>
  <c r="C36" i="1" s="1"/>
  <c r="D35" i="1"/>
  <c r="D38" i="1" s="1"/>
  <c r="E35" i="1"/>
  <c r="E36" i="1" s="1"/>
  <c r="F35" i="1"/>
  <c r="G35" i="1"/>
  <c r="G36" i="1" s="1"/>
  <c r="I36" i="1" s="1"/>
  <c r="H35" i="1"/>
  <c r="J35" i="1" s="1"/>
  <c r="M35" i="1"/>
  <c r="M38" i="1" s="1"/>
  <c r="N35" i="1"/>
  <c r="O35" i="1"/>
  <c r="O36" i="1" s="1"/>
  <c r="P35" i="1"/>
  <c r="Q35" i="1"/>
  <c r="S35" i="1" s="1"/>
  <c r="R35" i="1"/>
  <c r="T35" i="1" s="1"/>
  <c r="W35" i="1"/>
  <c r="X35" i="1"/>
  <c r="X38" i="1" s="1"/>
  <c r="Y35" i="1"/>
  <c r="AE35" i="1" s="1"/>
  <c r="Z35" i="1"/>
  <c r="AA35" i="1"/>
  <c r="AB35" i="1"/>
  <c r="AD35" i="1" s="1"/>
  <c r="AC35" i="1"/>
  <c r="AF35" i="1"/>
  <c r="AG35" i="1"/>
  <c r="AG38" i="1" s="1"/>
  <c r="AH35" i="1"/>
  <c r="AJ35" i="1"/>
  <c r="D36" i="1"/>
  <c r="F36" i="1"/>
  <c r="H36" i="1"/>
  <c r="J36" i="1" s="1"/>
  <c r="L36" i="1"/>
  <c r="N36" i="1"/>
  <c r="P36" i="1"/>
  <c r="W36" i="1"/>
  <c r="X36" i="1"/>
  <c r="Y36" i="1"/>
  <c r="AE36" i="1" s="1"/>
  <c r="Z36" i="1"/>
  <c r="AA36" i="1"/>
  <c r="AC36" i="1" s="1"/>
  <c r="AG36" i="1"/>
  <c r="AH36" i="1"/>
  <c r="I37" i="1"/>
  <c r="J37" i="1"/>
  <c r="K37" i="1"/>
  <c r="L37" i="1"/>
  <c r="AG37" i="1"/>
  <c r="AH37" i="1"/>
  <c r="AH38" i="1" s="1"/>
  <c r="AI37" i="1"/>
  <c r="AO37" i="1" s="1"/>
  <c r="AJ37" i="1"/>
  <c r="AK37" i="1"/>
  <c r="AL37" i="1"/>
  <c r="AN37" i="1" s="1"/>
  <c r="AM37" i="1"/>
  <c r="F38" i="1"/>
  <c r="N38" i="1"/>
  <c r="W38" i="1"/>
  <c r="Z38" i="1"/>
  <c r="AA38" i="1"/>
  <c r="AJ36" i="1" l="1"/>
  <c r="K36" i="1"/>
  <c r="O38" i="1"/>
  <c r="C38" i="1"/>
  <c r="L35" i="1"/>
  <c r="AL19" i="1"/>
  <c r="AO18" i="1"/>
  <c r="AO14" i="1"/>
  <c r="AO10" i="1"/>
  <c r="AP7" i="1"/>
  <c r="I35" i="1"/>
  <c r="AO29" i="1"/>
  <c r="AO24" i="1"/>
  <c r="AO20" i="1"/>
  <c r="AK19" i="1"/>
  <c r="AM19" i="1" s="1"/>
  <c r="AO15" i="1"/>
  <c r="AO11" i="1"/>
  <c r="AP37" i="1"/>
  <c r="K35" i="1"/>
  <c r="G38" i="1"/>
  <c r="I38" i="1" s="1"/>
  <c r="Q36" i="1"/>
  <c r="S36" i="1" s="1"/>
  <c r="M36" i="1"/>
  <c r="AJ19" i="1"/>
  <c r="AJ38" i="1" s="1"/>
  <c r="AE19" i="1"/>
  <c r="K19" i="1"/>
  <c r="AL35" i="1"/>
  <c r="AN35" i="1" s="1"/>
  <c r="AB36" i="1"/>
  <c r="AP31" i="1"/>
  <c r="AO23" i="1"/>
  <c r="AO33" i="1"/>
  <c r="AP33" i="1"/>
  <c r="AP27" i="1"/>
  <c r="AL36" i="1"/>
  <c r="AN36" i="1" s="1"/>
  <c r="AL38" i="1"/>
  <c r="AN38" i="1" s="1"/>
  <c r="AO27" i="1"/>
  <c r="V36" i="1"/>
  <c r="AP22" i="1"/>
  <c r="R38" i="1"/>
  <c r="T38" i="1" s="1"/>
  <c r="V35" i="1"/>
  <c r="AO34" i="1"/>
  <c r="AP34" i="1"/>
  <c r="AO32" i="1"/>
  <c r="AP32" i="1"/>
  <c r="AO30" i="1"/>
  <c r="AP30" i="1"/>
  <c r="R36" i="1"/>
  <c r="T36" i="1" s="1"/>
  <c r="AK35" i="1"/>
  <c r="AK36" i="1" s="1"/>
  <c r="AM36" i="1" s="1"/>
  <c r="AO28" i="1"/>
  <c r="AP28" i="1"/>
  <c r="AO26" i="1"/>
  <c r="AP26" i="1"/>
  <c r="AO22" i="1"/>
  <c r="U35" i="1"/>
  <c r="AC38" i="1"/>
  <c r="Y38" i="1"/>
  <c r="AE38" i="1" s="1"/>
  <c r="Q38" i="1"/>
  <c r="E38" i="1"/>
  <c r="K38" i="1" s="1"/>
  <c r="AI35" i="1"/>
  <c r="AB38" i="1"/>
  <c r="P38" i="1"/>
  <c r="V38" i="1" s="1"/>
  <c r="H38" i="1"/>
  <c r="U36" i="1" l="1"/>
  <c r="AN19" i="1"/>
  <c r="AP19" i="1"/>
  <c r="AO19" i="1"/>
  <c r="AK38" i="1"/>
  <c r="AO38" i="1" s="1"/>
  <c r="AO35" i="1"/>
  <c r="AP35" i="1"/>
  <c r="AM35" i="1"/>
  <c r="AD36" i="1"/>
  <c r="AF36" i="1"/>
  <c r="AP38" i="1"/>
  <c r="AP36" i="1"/>
  <c r="J38" i="1"/>
  <c r="L38" i="1"/>
  <c r="AI38" i="1"/>
  <c r="AI36" i="1"/>
  <c r="AO36" i="1" s="1"/>
  <c r="U38" i="1"/>
  <c r="S38" i="1"/>
  <c r="AD38" i="1"/>
  <c r="AF38" i="1"/>
  <c r="AM38" i="1" l="1"/>
</calcChain>
</file>

<file path=xl/sharedStrings.xml><?xml version="1.0" encoding="utf-8"?>
<sst xmlns="http://schemas.openxmlformats.org/spreadsheetml/2006/main" count="93" uniqueCount="47">
  <si>
    <t>SLBC Punjab</t>
  </si>
  <si>
    <t>TOTAL COMMCL. BANK</t>
  </si>
  <si>
    <t>Punjab Gramin Bank</t>
  </si>
  <si>
    <t>TOTAL PSU &amp; PVT BANKS</t>
  </si>
  <si>
    <t>TOTAL PVT BANKS</t>
  </si>
  <si>
    <t>JANA SMALL FINANCE BANK</t>
  </si>
  <si>
    <t>UJJIVAN SMALL FINANCE BANK</t>
  </si>
  <si>
    <t>CAPITAL SMALL FIN. BK.</t>
  </si>
  <si>
    <t>AU SMALL FINANCE BANK</t>
  </si>
  <si>
    <t>RBL Bank</t>
  </si>
  <si>
    <t>BANDHAN BANK</t>
  </si>
  <si>
    <t>AXIS BK</t>
  </si>
  <si>
    <t>IndusInd Bank</t>
  </si>
  <si>
    <t>Federal Bank Ltd.</t>
  </si>
  <si>
    <t>Yes Bank</t>
  </si>
  <si>
    <t>KOTAK MAH.BK.</t>
  </si>
  <si>
    <t>ICICI BK</t>
  </si>
  <si>
    <t>HDFC BK</t>
  </si>
  <si>
    <t>J &amp; K BANK</t>
  </si>
  <si>
    <t>IDBI BK</t>
  </si>
  <si>
    <t>TOTAL PSU BANKS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</si>
  <si>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</si>
  <si>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</si>
  <si>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</si>
  <si>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</si>
  <si>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</si>
  <si>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</si>
  <si>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</si>
  <si>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</si>
  <si>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</si>
  <si>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</si>
  <si>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</si>
  <si>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</si>
  <si>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O/s</t>
  </si>
  <si>
    <t>No. of Units</t>
  </si>
  <si>
    <t>QOQ</t>
  </si>
  <si>
    <t>YOY</t>
  </si>
  <si>
    <t>MSME</t>
  </si>
  <si>
    <t>Medium Enterprises</t>
  </si>
  <si>
    <t>Small Enterprises</t>
  </si>
  <si>
    <t>Micro Enterprises</t>
  </si>
  <si>
    <t>Name of the Bank</t>
  </si>
  <si>
    <t>S.NO</t>
  </si>
  <si>
    <t>Amount in lakhs</t>
  </si>
  <si>
    <t>Annexure-23 contd.</t>
  </si>
  <si>
    <t xml:space="preserve">Annexure-23 </t>
  </si>
  <si>
    <t>Bank Wise MSME Comparison YOY &amp; QOQ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</si>
</sst>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Helv"/>
    </font>
    <font>
      <b/>
      <sz val="14"/>
      <name val="Tahoma"/>
      <family val="2"/>
    </font>
    <font>
      <b/>
      <sz val="12"/>
      <color theme="1"/>
      <name val="Helv"/>
    </font>
    <font>
      <b/>
      <sz val="14"/>
      <color theme="1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30"/>
      <name val="Tahoma"/>
      <family val="2"/>
    </font>
    <font>
      <sz val="25"/>
      <name val="Tahoma"/>
      <family val="2"/>
    </font>
    <font>
      <sz val="20"/>
      <name val="Tahom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1" applyFill="1"/>
    <xf numFmtId="0" fontId="1" fillId="0" borderId="0" xfId="1" applyFill="1" applyBorder="1"/>
    <xf numFmtId="0" fontId="2" fillId="0" borderId="0" xfId="1" applyFont="1" applyFill="1"/>
    <xf numFmtId="0" fontId="2" fillId="0" borderId="0" xfId="1" applyFont="1" applyFill="1" applyBorder="1"/>
    <xf numFmtId="9" fontId="3" fillId="0" borderId="0" xfId="2" applyFont="1" applyFill="1" applyBorder="1"/>
    <xf numFmtId="9" fontId="3" fillId="0" borderId="0" xfId="2" applyFont="1" applyFill="1" applyBorder="1" applyAlignment="1">
      <alignment wrapText="1"/>
    </xf>
    <xf numFmtId="1" fontId="3" fillId="0" borderId="0" xfId="1" applyNumberFormat="1" applyFont="1" applyFill="1" applyBorder="1"/>
    <xf numFmtId="9" fontId="3" fillId="0" borderId="0" xfId="1" applyNumberFormat="1" applyFont="1" applyFill="1" applyBorder="1"/>
    <xf numFmtId="0" fontId="3" fillId="0" borderId="0" xfId="1" applyFont="1" applyFill="1" applyBorder="1" applyAlignment="1">
      <alignment wrapText="1"/>
    </xf>
    <xf numFmtId="2" fontId="3" fillId="0" borderId="1" xfId="2" applyNumberFormat="1" applyFont="1" applyFill="1" applyBorder="1"/>
    <xf numFmtId="2" fontId="3" fillId="0" borderId="2" xfId="2" applyNumberFormat="1" applyFont="1" applyFill="1" applyBorder="1" applyAlignment="1">
      <alignment wrapText="1"/>
    </xf>
    <xf numFmtId="1" fontId="3" fillId="0" borderId="3" xfId="1" applyNumberFormat="1" applyFont="1" applyFill="1" applyBorder="1"/>
    <xf numFmtId="2" fontId="3" fillId="0" borderId="2" xfId="1" applyNumberFormat="1" applyFont="1" applyFill="1" applyBorder="1"/>
    <xf numFmtId="2" fontId="3" fillId="0" borderId="2" xfId="2" applyNumberFormat="1" applyFont="1" applyFill="1" applyBorder="1"/>
    <xf numFmtId="0" fontId="3" fillId="0" borderId="4" xfId="1" applyFont="1" applyFill="1" applyBorder="1" applyAlignment="1">
      <alignment wrapText="1"/>
    </xf>
    <xf numFmtId="0" fontId="2" fillId="0" borderId="3" xfId="1" applyFont="1" applyFill="1" applyBorder="1"/>
    <xf numFmtId="0" fontId="4" fillId="0" borderId="0" xfId="1" applyFont="1" applyFill="1"/>
    <xf numFmtId="0" fontId="4" fillId="0" borderId="0" xfId="1" applyFont="1" applyFill="1" applyBorder="1"/>
    <xf numFmtId="2" fontId="5" fillId="0" borderId="5" xfId="2" applyNumberFormat="1" applyFont="1" applyFill="1" applyBorder="1" applyAlignment="1">
      <alignment wrapText="1"/>
    </xf>
    <xf numFmtId="1" fontId="6" fillId="0" borderId="6" xfId="1" applyNumberFormat="1" applyFont="1" applyFill="1" applyBorder="1"/>
    <xf numFmtId="1" fontId="7" fillId="0" borderId="7" xfId="1" applyNumberFormat="1" applyFont="1" applyFill="1" applyBorder="1"/>
    <xf numFmtId="2" fontId="5" fillId="0" borderId="1" xfId="2" applyNumberFormat="1" applyFont="1" applyFill="1" applyBorder="1" applyAlignment="1">
      <alignment wrapText="1"/>
    </xf>
    <xf numFmtId="1" fontId="5" fillId="0" borderId="8" xfId="1" applyNumberFormat="1" applyFont="1" applyFill="1" applyBorder="1"/>
    <xf numFmtId="1" fontId="5" fillId="0" borderId="9" xfId="1" applyNumberFormat="1" applyFont="1" applyFill="1" applyBorder="1"/>
    <xf numFmtId="2" fontId="5" fillId="0" borderId="5" xfId="1" applyNumberFormat="1" applyFont="1" applyFill="1" applyBorder="1"/>
    <xf numFmtId="1" fontId="5" fillId="0" borderId="10" xfId="1" applyNumberFormat="1" applyFont="1" applyFill="1" applyBorder="1"/>
    <xf numFmtId="2" fontId="5" fillId="0" borderId="5" xfId="2" applyNumberFormat="1" applyFont="1" applyFill="1" applyBorder="1"/>
    <xf numFmtId="0" fontId="5" fillId="0" borderId="11" xfId="1" applyFont="1" applyFill="1" applyBorder="1"/>
    <xf numFmtId="0" fontId="4" fillId="0" borderId="8" xfId="1" applyFont="1" applyFill="1" applyBorder="1"/>
    <xf numFmtId="2" fontId="3" fillId="0" borderId="1" xfId="2" applyNumberFormat="1" applyFont="1" applyFill="1" applyBorder="1" applyAlignment="1">
      <alignment wrapText="1"/>
    </xf>
    <xf numFmtId="1" fontId="3" fillId="0" borderId="12" xfId="1" applyNumberFormat="1" applyFont="1" applyFill="1" applyBorder="1"/>
    <xf numFmtId="2" fontId="3" fillId="0" borderId="1" xfId="1" applyNumberFormat="1" applyFont="1" applyFill="1" applyBorder="1"/>
    <xf numFmtId="0" fontId="3" fillId="0" borderId="13" xfId="1" applyFont="1" applyFill="1" applyBorder="1"/>
    <xf numFmtId="0" fontId="2" fillId="0" borderId="14" xfId="1" applyFont="1" applyFill="1" applyBorder="1"/>
    <xf numFmtId="1" fontId="3" fillId="0" borderId="14" xfId="1" applyNumberFormat="1" applyFont="1" applyFill="1" applyBorder="1"/>
    <xf numFmtId="1" fontId="1" fillId="0" borderId="0" xfId="1" applyNumberFormat="1" applyFill="1"/>
    <xf numFmtId="1" fontId="6" fillId="0" borderId="14" xfId="1" applyNumberFormat="1" applyFont="1" applyFill="1" applyBorder="1"/>
    <xf numFmtId="1" fontId="6" fillId="0" borderId="12" xfId="1" applyNumberFormat="1" applyFont="1" applyFill="1" applyBorder="1"/>
    <xf numFmtId="1" fontId="6" fillId="0" borderId="15" xfId="1" applyNumberFormat="1" applyFont="1" applyFill="1" applyBorder="1"/>
    <xf numFmtId="0" fontId="3" fillId="0" borderId="13" xfId="1" applyFont="1" applyFill="1" applyBorder="1" applyAlignment="1">
      <alignment wrapText="1"/>
    </xf>
    <xf numFmtId="1" fontId="6" fillId="0" borderId="1" xfId="1" applyNumberFormat="1" applyFont="1" applyFill="1" applyBorder="1"/>
    <xf numFmtId="1" fontId="6" fillId="0" borderId="16" xfId="1" applyNumberFormat="1" applyFont="1" applyFill="1" applyBorder="1"/>
    <xf numFmtId="0" fontId="3" fillId="0" borderId="17" xfId="1" applyFont="1" applyFill="1" applyBorder="1"/>
    <xf numFmtId="0" fontId="2" fillId="0" borderId="1" xfId="1" applyFont="1" applyFill="1" applyBorder="1"/>
    <xf numFmtId="2" fontId="3" fillId="0" borderId="18" xfId="2" applyNumberFormat="1" applyFont="1" applyFill="1" applyBorder="1"/>
    <xf numFmtId="0" fontId="3" fillId="0" borderId="19" xfId="1" applyFont="1" applyFill="1" applyBorder="1"/>
    <xf numFmtId="0" fontId="2" fillId="0" borderId="19" xfId="1" applyFont="1" applyFill="1" applyBorder="1"/>
    <xf numFmtId="1" fontId="6" fillId="0" borderId="7" xfId="1" applyNumberFormat="1" applyFont="1" applyFill="1" applyBorder="1"/>
    <xf numFmtId="2" fontId="3" fillId="0" borderId="5" xfId="2" applyNumberFormat="1" applyFont="1" applyFill="1" applyBorder="1" applyAlignment="1">
      <alignment wrapText="1"/>
    </xf>
    <xf numFmtId="1" fontId="6" fillId="0" borderId="8" xfId="1" applyNumberFormat="1" applyFont="1" applyFill="1" applyBorder="1"/>
    <xf numFmtId="1" fontId="6" fillId="0" borderId="9" xfId="1" applyNumberFormat="1" applyFont="1" applyFill="1" applyBorder="1"/>
    <xf numFmtId="1" fontId="6" fillId="0" borderId="0" xfId="1" applyNumberFormat="1" applyFont="1" applyFill="1"/>
    <xf numFmtId="0" fontId="6" fillId="0" borderId="0" xfId="1" applyFont="1" applyFill="1"/>
    <xf numFmtId="1" fontId="6" fillId="0" borderId="10" xfId="1" applyNumberFormat="1" applyFont="1" applyFill="1" applyBorder="1"/>
    <xf numFmtId="0" fontId="3" fillId="0" borderId="11" xfId="1" applyFont="1" applyFill="1" applyBorder="1"/>
    <xf numFmtId="0" fontId="2" fillId="0" borderId="8" xfId="1" applyFont="1" applyFill="1" applyBorder="1"/>
    <xf numFmtId="0" fontId="1" fillId="0" borderId="0" xfId="1" applyFill="1" applyAlignment="1">
      <alignment wrapText="1"/>
    </xf>
    <xf numFmtId="0" fontId="1" fillId="0" borderId="0" xfId="1" applyFill="1" applyBorder="1" applyAlignment="1">
      <alignment wrapText="1"/>
    </xf>
    <xf numFmtId="0" fontId="3" fillId="0" borderId="20" xfId="1" applyFont="1" applyFill="1" applyBorder="1" applyAlignment="1">
      <alignment horizontal="center" wrapText="1"/>
    </xf>
    <xf numFmtId="0" fontId="3" fillId="0" borderId="21" xfId="1" applyFont="1" applyFill="1" applyBorder="1" applyAlignment="1">
      <alignment horizontal="center" wrapText="1"/>
    </xf>
    <xf numFmtId="0" fontId="3" fillId="0" borderId="22" xfId="1" applyFont="1" applyFill="1" applyBorder="1" applyAlignment="1">
      <alignment horizontal="center" wrapText="1"/>
    </xf>
    <xf numFmtId="0" fontId="3" fillId="0" borderId="23" xfId="1" applyFont="1" applyFill="1" applyBorder="1" applyAlignment="1">
      <alignment horizontal="center" wrapText="1"/>
    </xf>
    <xf numFmtId="0" fontId="3" fillId="0" borderId="24" xfId="1" applyFont="1" applyFill="1" applyBorder="1" applyAlignment="1">
      <alignment horizontal="center" wrapText="1"/>
    </xf>
    <xf numFmtId="0" fontId="3" fillId="0" borderId="23" xfId="1" applyFont="1" applyFill="1" applyBorder="1" applyAlignment="1">
      <alignment horizontal="center" vertical="top" wrapText="1"/>
    </xf>
    <xf numFmtId="0" fontId="3" fillId="0" borderId="24" xfId="1" applyFont="1" applyFill="1" applyBorder="1" applyAlignment="1">
      <alignment horizontal="center" vertical="top" wrapText="1"/>
    </xf>
    <xf numFmtId="0" fontId="3" fillId="0" borderId="20" xfId="1" applyFont="1" applyFill="1" applyBorder="1" applyAlignment="1">
      <alignment horizontal="center" vertical="top" wrapText="1"/>
    </xf>
    <xf numFmtId="0" fontId="3" fillId="0" borderId="21" xfId="1" applyFont="1" applyFill="1" applyBorder="1" applyAlignment="1">
      <alignment horizontal="center" vertical="top" wrapText="1"/>
    </xf>
    <xf numFmtId="0" fontId="9" fillId="0" borderId="37" xfId="1" applyFont="1" applyFill="1" applyBorder="1" applyAlignment="1"/>
    <xf numFmtId="0" fontId="9" fillId="0" borderId="0" xfId="1" applyFont="1" applyFill="1" applyBorder="1" applyAlignment="1"/>
    <xf numFmtId="0" fontId="10" fillId="0" borderId="37" xfId="1" applyFont="1" applyFill="1" applyBorder="1" applyAlignment="1"/>
    <xf numFmtId="0" fontId="10" fillId="0" borderId="0" xfId="1" applyFont="1" applyFill="1" applyBorder="1" applyAlignment="1"/>
    <xf numFmtId="0" fontId="11" fillId="0" borderId="35" xfId="1" applyFont="1" applyFill="1" applyBorder="1" applyAlignment="1"/>
    <xf numFmtId="0" fontId="11" fillId="0" borderId="0" xfId="1" applyFont="1" applyFill="1" applyBorder="1" applyAlignment="1"/>
    <xf numFmtId="0" fontId="1" fillId="0" borderId="14" xfId="1" applyFill="1" applyBorder="1"/>
    <xf numFmtId="1" fontId="1" fillId="0" borderId="14" xfId="1" applyNumberFormat="1" applyFill="1" applyBorder="1"/>
    <xf numFmtId="0" fontId="9" fillId="0" borderId="38" xfId="1" applyFont="1" applyFill="1" applyBorder="1" applyAlignment="1"/>
    <xf numFmtId="0" fontId="3" fillId="0" borderId="8" xfId="1" applyFont="1" applyFill="1" applyBorder="1" applyAlignment="1">
      <alignment horizontal="center" wrapText="1"/>
    </xf>
    <xf numFmtId="1" fontId="3" fillId="0" borderId="39" xfId="1" applyNumberFormat="1" applyFont="1" applyFill="1" applyBorder="1"/>
    <xf numFmtId="1" fontId="6" fillId="0" borderId="40" xfId="1" applyNumberFormat="1" applyFont="1" applyFill="1" applyBorder="1"/>
    <xf numFmtId="1" fontId="6" fillId="0" borderId="41" xfId="1" applyNumberFormat="1" applyFont="1" applyFill="1" applyBorder="1"/>
    <xf numFmtId="1" fontId="6" fillId="0" borderId="42" xfId="1" applyNumberFormat="1" applyFont="1" applyFill="1" applyBorder="1"/>
    <xf numFmtId="2" fontId="3" fillId="0" borderId="6" xfId="2" applyNumberFormat="1" applyFont="1" applyFill="1" applyBorder="1" applyAlignment="1">
      <alignment wrapText="1"/>
    </xf>
    <xf numFmtId="2" fontId="3" fillId="0" borderId="7" xfId="2" applyNumberFormat="1" applyFont="1" applyFill="1" applyBorder="1" applyAlignment="1">
      <alignment wrapText="1"/>
    </xf>
    <xf numFmtId="0" fontId="1" fillId="0" borderId="32" xfId="1" applyFill="1" applyBorder="1"/>
    <xf numFmtId="1" fontId="1" fillId="0" borderId="26" xfId="1" applyNumberFormat="1" applyFill="1" applyBorder="1"/>
    <xf numFmtId="0" fontId="1" fillId="0" borderId="12" xfId="1" applyFill="1" applyBorder="1"/>
    <xf numFmtId="1" fontId="1" fillId="0" borderId="43" xfId="1" applyNumberFormat="1" applyFill="1" applyBorder="1"/>
    <xf numFmtId="0" fontId="1" fillId="0" borderId="24" xfId="1" applyFill="1" applyBorder="1"/>
    <xf numFmtId="1" fontId="1" fillId="0" borderId="23" xfId="1" applyNumberFormat="1" applyFill="1" applyBorder="1"/>
    <xf numFmtId="1" fontId="6" fillId="0" borderId="44" xfId="1" applyNumberFormat="1" applyFont="1" applyFill="1" applyBorder="1"/>
    <xf numFmtId="1" fontId="6" fillId="0" borderId="43" xfId="1" applyNumberFormat="1" applyFont="1" applyFill="1" applyBorder="1"/>
    <xf numFmtId="1" fontId="6" fillId="0" borderId="24" xfId="1" applyNumberFormat="1" applyFont="1" applyFill="1" applyBorder="1"/>
    <xf numFmtId="1" fontId="6" fillId="0" borderId="23" xfId="1" applyNumberFormat="1" applyFont="1" applyFill="1" applyBorder="1"/>
    <xf numFmtId="1" fontId="3" fillId="0" borderId="45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8" fillId="0" borderId="35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17" fontId="3" fillId="0" borderId="31" xfId="1" quotePrefix="1" applyNumberFormat="1" applyFont="1" applyFill="1" applyBorder="1" applyAlignment="1">
      <alignment horizontal="center" vertical="top"/>
    </xf>
    <xf numFmtId="0" fontId="3" fillId="0" borderId="30" xfId="1" applyFont="1" applyFill="1" applyBorder="1" applyAlignment="1">
      <alignment horizontal="center" vertical="top"/>
    </xf>
    <xf numFmtId="17" fontId="3" fillId="0" borderId="29" xfId="1" quotePrefix="1" applyNumberFormat="1" applyFont="1" applyFill="1" applyBorder="1" applyAlignment="1">
      <alignment horizontal="center" vertical="top"/>
    </xf>
    <xf numFmtId="0" fontId="3" fillId="0" borderId="28" xfId="1" applyFont="1" applyFill="1" applyBorder="1" applyAlignment="1">
      <alignment horizontal="center" vertical="top"/>
    </xf>
    <xf numFmtId="0" fontId="3" fillId="0" borderId="32" xfId="1" applyFont="1" applyFill="1" applyBorder="1" applyAlignment="1">
      <alignment horizontal="center" vertical="top"/>
    </xf>
    <xf numFmtId="0" fontId="3" fillId="0" borderId="26" xfId="1" applyFont="1" applyFill="1" applyBorder="1" applyAlignment="1">
      <alignment horizontal="center" vertical="top"/>
    </xf>
    <xf numFmtId="0" fontId="3" fillId="0" borderId="27" xfId="1" applyFont="1" applyFill="1" applyBorder="1" applyAlignment="1">
      <alignment horizontal="center" vertical="top"/>
    </xf>
    <xf numFmtId="0" fontId="3" fillId="0" borderId="29" xfId="1" applyFont="1" applyFill="1" applyBorder="1" applyAlignment="1">
      <alignment horizontal="center" vertical="top"/>
    </xf>
    <xf numFmtId="0" fontId="12" fillId="0" borderId="38" xfId="1" applyFont="1" applyFill="1" applyBorder="1" applyAlignment="1">
      <alignment horizontal="right"/>
    </xf>
    <xf numFmtId="0" fontId="2" fillId="0" borderId="36" xfId="1" applyNumberFormat="1" applyFont="1" applyFill="1" applyBorder="1" applyAlignment="1"/>
    <xf numFmtId="0" fontId="1" fillId="0" borderId="33" xfId="1" applyNumberFormat="1" applyBorder="1" applyAlignment="1"/>
    <xf numFmtId="0" fontId="1" fillId="0" borderId="25" xfId="1" applyNumberFormat="1" applyBorder="1" applyAlignment="1"/>
    <xf numFmtId="0" fontId="3" fillId="0" borderId="36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/>
    </xf>
    <xf numFmtId="0" fontId="10" fillId="0" borderId="38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2" fillId="0" borderId="37" xfId="1" applyFont="1" applyFill="1" applyBorder="1" applyAlignment="1">
      <alignment horizontal="right"/>
    </xf>
  </cellXfs>
  <cellStyles count="3">
    <cellStyle name="Normal" xfId="0" builtinId="0"/>
    <cellStyle name="Normal 2 26" xfId="1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0"/>
  <sheetViews>
    <sheetView tabSelected="1" view="pageBreakPreview" zoomScale="55" zoomScaleSheetLayoutView="55" workbookViewId="0">
      <pane ySplit="6" topLeftCell="A22" activePane="bottomLeft" state="frozen"/>
      <selection activeCell="X1" sqref="X1"/>
      <selection pane="bottomLeft" activeCell="P26" sqref="P26"/>
    </sheetView>
  </sheetViews>
  <sheetFormatPr defaultColWidth="10.77734375" defaultRowHeight="15.6" x14ac:dyDescent="0.3"/>
  <cols>
    <col min="1" max="1" width="10.77734375" style="1"/>
    <col min="2" max="2" width="42.109375" style="1" customWidth="1"/>
    <col min="3" max="3" width="13.21875" style="1" customWidth="1"/>
    <col min="4" max="4" width="13.88671875" style="1" customWidth="1"/>
    <col min="5" max="5" width="12.21875" style="1" customWidth="1"/>
    <col min="6" max="6" width="14.44140625" style="1" customWidth="1"/>
    <col min="7" max="7" width="12.44140625" style="1" customWidth="1"/>
    <col min="8" max="8" width="14.44140625" style="1" customWidth="1"/>
    <col min="9" max="9" width="15.6640625" style="1" customWidth="1"/>
    <col min="10" max="10" width="15.21875" style="1" customWidth="1"/>
    <col min="11" max="11" width="16.44140625" style="1" customWidth="1"/>
    <col min="12" max="12" width="12.33203125" style="1" customWidth="1"/>
    <col min="13" max="13" width="12.44140625" style="1" customWidth="1"/>
    <col min="14" max="14" width="14" style="1" customWidth="1"/>
    <col min="15" max="15" width="13.5546875" style="1" customWidth="1"/>
    <col min="16" max="16" width="13.6640625" style="1" customWidth="1"/>
    <col min="17" max="17" width="12.77734375" style="1" customWidth="1"/>
    <col min="18" max="18" width="15.77734375" style="1" customWidth="1"/>
    <col min="19" max="20" width="14" style="1" customWidth="1"/>
    <col min="21" max="21" width="13.6640625" style="3" customWidth="1"/>
    <col min="22" max="22" width="13.88671875" style="3" customWidth="1"/>
    <col min="23" max="23" width="12.77734375" style="1" customWidth="1"/>
    <col min="24" max="24" width="15.109375" style="1" customWidth="1"/>
    <col min="25" max="27" width="12.77734375" style="1" customWidth="1"/>
    <col min="28" max="28" width="14.21875" style="1" customWidth="1"/>
    <col min="29" max="29" width="13" style="1" customWidth="1"/>
    <col min="30" max="30" width="14.5546875" style="1" customWidth="1"/>
    <col min="31" max="31" width="13.21875" style="3" customWidth="1"/>
    <col min="32" max="32" width="14" style="3" customWidth="1"/>
    <col min="33" max="33" width="14" style="1" customWidth="1"/>
    <col min="34" max="34" width="15.33203125" style="1" customWidth="1"/>
    <col min="35" max="35" width="14" style="1" customWidth="1"/>
    <col min="36" max="37" width="15.21875" style="1" customWidth="1"/>
    <col min="38" max="38" width="14" style="1" customWidth="1"/>
    <col min="39" max="39" width="14.88671875" style="3" customWidth="1"/>
    <col min="40" max="40" width="13.5546875" style="3" customWidth="1"/>
    <col min="41" max="41" width="15.21875" style="3" customWidth="1"/>
    <col min="42" max="42" width="13.21875" style="3" customWidth="1"/>
    <col min="43" max="67" width="10.77734375" style="2"/>
    <col min="68" max="16384" width="10.77734375" style="1"/>
  </cols>
  <sheetData>
    <row r="1" spans="1:67" s="72" customFormat="1" ht="37.950000000000003" customHeight="1" thickBot="1" x14ac:dyDescent="0.55000000000000004">
      <c r="A1" s="11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 t="s">
        <v>44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</row>
    <row r="2" spans="1:67" s="70" customFormat="1" ht="38.4" customHeight="1" thickBot="1" x14ac:dyDescent="0.6">
      <c r="A2" s="113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3" t="s">
        <v>46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5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</row>
    <row r="3" spans="1:67" s="68" customFormat="1" ht="26.4" customHeight="1" thickBot="1" x14ac:dyDescent="0.4">
      <c r="A3" s="68" t="s">
        <v>43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</row>
    <row r="4" spans="1:67" ht="30" customHeight="1" thickBot="1" x14ac:dyDescent="0.5">
      <c r="A4" s="107" t="s">
        <v>42</v>
      </c>
      <c r="B4" s="110" t="s">
        <v>41</v>
      </c>
      <c r="C4" s="96" t="s">
        <v>40</v>
      </c>
      <c r="D4" s="95"/>
      <c r="E4" s="95"/>
      <c r="F4" s="95"/>
      <c r="G4" s="95"/>
      <c r="H4" s="95"/>
      <c r="I4" s="95"/>
      <c r="J4" s="95"/>
      <c r="K4" s="95"/>
      <c r="L4" s="97"/>
      <c r="M4" s="95" t="s">
        <v>39</v>
      </c>
      <c r="N4" s="95"/>
      <c r="O4" s="95"/>
      <c r="P4" s="95"/>
      <c r="Q4" s="95"/>
      <c r="R4" s="95"/>
      <c r="S4" s="95"/>
      <c r="T4" s="95"/>
      <c r="U4" s="95"/>
      <c r="V4" s="95"/>
      <c r="W4" s="96" t="s">
        <v>38</v>
      </c>
      <c r="X4" s="95"/>
      <c r="Y4" s="95"/>
      <c r="Z4" s="95"/>
      <c r="AA4" s="95"/>
      <c r="AB4" s="95"/>
      <c r="AC4" s="95"/>
      <c r="AD4" s="95"/>
      <c r="AE4" s="95"/>
      <c r="AF4" s="97"/>
      <c r="AG4" s="95" t="s">
        <v>37</v>
      </c>
      <c r="AH4" s="95"/>
      <c r="AI4" s="95"/>
      <c r="AJ4" s="95"/>
      <c r="AK4" s="95"/>
      <c r="AL4" s="95"/>
      <c r="AM4" s="95"/>
      <c r="AN4" s="95"/>
      <c r="AO4" s="95"/>
      <c r="AP4" s="97"/>
    </row>
    <row r="5" spans="1:67" ht="40.200000000000003" customHeight="1" x14ac:dyDescent="0.3">
      <c r="A5" s="108"/>
      <c r="B5" s="111"/>
      <c r="C5" s="98">
        <v>44348</v>
      </c>
      <c r="D5" s="99"/>
      <c r="E5" s="100">
        <v>44621</v>
      </c>
      <c r="F5" s="101"/>
      <c r="G5" s="100">
        <v>44713</v>
      </c>
      <c r="H5" s="101"/>
      <c r="I5" s="102" t="s">
        <v>36</v>
      </c>
      <c r="J5" s="103"/>
      <c r="K5" s="102" t="s">
        <v>35</v>
      </c>
      <c r="L5" s="103"/>
      <c r="M5" s="98">
        <v>44348</v>
      </c>
      <c r="N5" s="99"/>
      <c r="O5" s="100">
        <v>44621</v>
      </c>
      <c r="P5" s="101"/>
      <c r="Q5" s="100">
        <v>44713</v>
      </c>
      <c r="R5" s="101"/>
      <c r="S5" s="104" t="s">
        <v>36</v>
      </c>
      <c r="T5" s="104"/>
      <c r="U5" s="104" t="s">
        <v>35</v>
      </c>
      <c r="V5" s="105"/>
      <c r="W5" s="98">
        <v>44348</v>
      </c>
      <c r="X5" s="99"/>
      <c r="Y5" s="100">
        <v>44621</v>
      </c>
      <c r="Z5" s="101"/>
      <c r="AA5" s="100">
        <v>44713</v>
      </c>
      <c r="AB5" s="101"/>
      <c r="AC5" s="104" t="s">
        <v>36</v>
      </c>
      <c r="AD5" s="104"/>
      <c r="AE5" s="104" t="s">
        <v>35</v>
      </c>
      <c r="AF5" s="103"/>
      <c r="AG5" s="98">
        <v>44348</v>
      </c>
      <c r="AH5" s="99"/>
      <c r="AI5" s="100">
        <v>44621</v>
      </c>
      <c r="AJ5" s="101"/>
      <c r="AK5" s="100">
        <v>44713</v>
      </c>
      <c r="AL5" s="101"/>
      <c r="AM5" s="104" t="s">
        <v>36</v>
      </c>
      <c r="AN5" s="104"/>
      <c r="AO5" s="104" t="s">
        <v>35</v>
      </c>
      <c r="AP5" s="103"/>
    </row>
    <row r="6" spans="1:67" s="57" customFormat="1" ht="38.4" customHeight="1" thickBot="1" x14ac:dyDescent="0.35">
      <c r="A6" s="109"/>
      <c r="B6" s="112"/>
      <c r="C6" s="65" t="s">
        <v>34</v>
      </c>
      <c r="D6" s="67" t="s">
        <v>33</v>
      </c>
      <c r="E6" s="67" t="s">
        <v>34</v>
      </c>
      <c r="F6" s="66" t="s">
        <v>33</v>
      </c>
      <c r="G6" s="67" t="s">
        <v>34</v>
      </c>
      <c r="H6" s="66" t="s">
        <v>33</v>
      </c>
      <c r="I6" s="65" t="s">
        <v>34</v>
      </c>
      <c r="J6" s="64" t="s">
        <v>33</v>
      </c>
      <c r="K6" s="65" t="s">
        <v>34</v>
      </c>
      <c r="L6" s="64" t="s">
        <v>33</v>
      </c>
      <c r="M6" s="61" t="s">
        <v>34</v>
      </c>
      <c r="N6" s="60" t="s">
        <v>33</v>
      </c>
      <c r="O6" s="60" t="s">
        <v>34</v>
      </c>
      <c r="P6" s="60" t="s">
        <v>33</v>
      </c>
      <c r="Q6" s="60" t="s">
        <v>34</v>
      </c>
      <c r="R6" s="60" t="s">
        <v>33</v>
      </c>
      <c r="S6" s="60" t="s">
        <v>34</v>
      </c>
      <c r="T6" s="60" t="s">
        <v>33</v>
      </c>
      <c r="U6" s="60" t="s">
        <v>34</v>
      </c>
      <c r="V6" s="59" t="s">
        <v>33</v>
      </c>
      <c r="W6" s="63" t="s">
        <v>34</v>
      </c>
      <c r="X6" s="60" t="s">
        <v>33</v>
      </c>
      <c r="Y6" s="60" t="s">
        <v>34</v>
      </c>
      <c r="Z6" s="60" t="s">
        <v>33</v>
      </c>
      <c r="AA6" s="77" t="s">
        <v>34</v>
      </c>
      <c r="AB6" s="77" t="s">
        <v>33</v>
      </c>
      <c r="AC6" s="60" t="s">
        <v>34</v>
      </c>
      <c r="AD6" s="60" t="s">
        <v>33</v>
      </c>
      <c r="AE6" s="60" t="s">
        <v>34</v>
      </c>
      <c r="AF6" s="62" t="s">
        <v>33</v>
      </c>
      <c r="AG6" s="61" t="s">
        <v>34</v>
      </c>
      <c r="AH6" s="60" t="s">
        <v>33</v>
      </c>
      <c r="AI6" s="60" t="s">
        <v>34</v>
      </c>
      <c r="AJ6" s="60" t="s">
        <v>33</v>
      </c>
      <c r="AK6" s="77" t="s">
        <v>34</v>
      </c>
      <c r="AL6" s="77" t="s">
        <v>33</v>
      </c>
      <c r="AM6" s="60" t="s">
        <v>34</v>
      </c>
      <c r="AN6" s="60" t="s">
        <v>33</v>
      </c>
      <c r="AO6" s="60" t="s">
        <v>34</v>
      </c>
      <c r="AP6" s="59" t="s">
        <v>33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</row>
    <row r="7" spans="1:67" ht="30" customHeight="1" x14ac:dyDescent="0.3">
      <c r="A7" s="44">
        <v>1</v>
      </c>
      <c r="B7" s="43" t="s">
        <v>32</v>
      </c>
      <c r="C7" s="42">
        <v>116281</v>
      </c>
      <c r="D7" s="41">
        <v>405070.56</v>
      </c>
      <c r="E7" s="41">
        <v>108835</v>
      </c>
      <c r="F7" s="41">
        <v>387378.61755820003</v>
      </c>
      <c r="G7" s="53">
        <v>105693</v>
      </c>
      <c r="H7" s="52">
        <v>388399.06344219996</v>
      </c>
      <c r="I7" s="30">
        <f t="shared" ref="I7:I18" si="0">(E7-C7)/C7*100</f>
        <v>-6.4034537026685348</v>
      </c>
      <c r="J7" s="30">
        <f t="shared" ref="J7:J18" si="1">(F7-D7)/D7*100</f>
        <v>-4.3676199133800218</v>
      </c>
      <c r="K7" s="10"/>
      <c r="L7" s="10">
        <f t="shared" ref="L7:L18" si="2">(F7-H7)/F7*100</f>
        <v>-0.26342338935282494</v>
      </c>
      <c r="M7" s="41">
        <v>11194</v>
      </c>
      <c r="N7" s="41">
        <v>447807.9</v>
      </c>
      <c r="O7" s="20">
        <v>10794</v>
      </c>
      <c r="P7" s="41">
        <v>412309.80328969995</v>
      </c>
      <c r="Q7" s="53">
        <v>10410</v>
      </c>
      <c r="R7" s="52">
        <v>405588.11504220002</v>
      </c>
      <c r="S7" s="30">
        <f t="shared" ref="S7:S18" si="3">(O7-M7)/M7*100</f>
        <v>-3.5733428622476326</v>
      </c>
      <c r="T7" s="30">
        <f t="shared" ref="T7:T18" si="4">(P7-N7)/N7*100</f>
        <v>-7.9270813914404075</v>
      </c>
      <c r="U7" s="10">
        <f t="shared" ref="U7:U18" si="5">(O7-Q7)/O7*100</f>
        <v>3.5575319622012227</v>
      </c>
      <c r="V7" s="10">
        <f t="shared" ref="V7:V18" si="6">(P7-R7)/P7*100</f>
        <v>1.6302518625241347</v>
      </c>
      <c r="W7" s="42">
        <v>673</v>
      </c>
      <c r="X7" s="41">
        <v>185129</v>
      </c>
      <c r="Y7" s="41">
        <v>1062</v>
      </c>
      <c r="Z7" s="79">
        <v>292657.93025560002</v>
      </c>
      <c r="AA7" s="84">
        <v>1039</v>
      </c>
      <c r="AB7" s="85">
        <v>273460.14537599997</v>
      </c>
      <c r="AC7" s="82">
        <f t="shared" ref="AC7:AC18" si="7">(Y7-W7)/W7*100</f>
        <v>57.800891530460618</v>
      </c>
      <c r="AD7" s="30">
        <f t="shared" ref="AD7:AD18" si="8">(Z7-X7)/X7*100</f>
        <v>58.083244794494661</v>
      </c>
      <c r="AE7" s="10">
        <f t="shared" ref="AE7:AE18" si="9">(Y7-AA7)/Y7*100</f>
        <v>2.1657250470809792</v>
      </c>
      <c r="AF7" s="10">
        <f t="shared" ref="AF7:AF18" si="10">(Z7-AB7)/Z7*100</f>
        <v>6.5598034069444795</v>
      </c>
      <c r="AG7" s="20">
        <v>128148</v>
      </c>
      <c r="AH7" s="20">
        <v>1038007.46</v>
      </c>
      <c r="AI7" s="20">
        <f t="shared" ref="AI7:AI18" si="11">Y7+O7+E7</f>
        <v>120691</v>
      </c>
      <c r="AJ7" s="90">
        <f t="shared" ref="AJ7:AJ18" si="12">Z7+P7+F7</f>
        <v>1092346.3511035</v>
      </c>
      <c r="AK7" s="84">
        <v>117142</v>
      </c>
      <c r="AL7" s="85">
        <v>1067447.3238603999</v>
      </c>
      <c r="AM7" s="82">
        <f t="shared" ref="AM7:AM38" si="13">(AK7-AG7)/AG7*100</f>
        <v>-8.588507038736461</v>
      </c>
      <c r="AN7" s="30">
        <f t="shared" ref="AN7:AN18" si="14">(AJ7-AH7)/AH7*100</f>
        <v>5.2349229844167056</v>
      </c>
      <c r="AO7" s="10">
        <f t="shared" ref="AO7:AO18" si="15">(AK7-AI7)/AK7*100</f>
        <v>-3.029656314558399</v>
      </c>
      <c r="AP7" s="10">
        <f t="shared" ref="AP7:AP18" si="16">(AL7-AJ7)/AL7*100</f>
        <v>-2.3325766702054507</v>
      </c>
    </row>
    <row r="8" spans="1:67" ht="30" customHeight="1" x14ac:dyDescent="0.3">
      <c r="A8" s="34">
        <v>2</v>
      </c>
      <c r="B8" s="33" t="s">
        <v>31</v>
      </c>
      <c r="C8" s="38">
        <v>47619</v>
      </c>
      <c r="D8" s="37">
        <v>156704.68513999996</v>
      </c>
      <c r="E8" s="37">
        <v>51001</v>
      </c>
      <c r="F8" s="37">
        <v>175644.41380000001</v>
      </c>
      <c r="G8" s="53">
        <v>54053</v>
      </c>
      <c r="H8" s="52">
        <v>206070.95297999997</v>
      </c>
      <c r="I8" s="30">
        <f t="shared" si="0"/>
        <v>7.1022071022071014</v>
      </c>
      <c r="J8" s="30">
        <f t="shared" si="1"/>
        <v>12.086255521383613</v>
      </c>
      <c r="K8" s="10">
        <f t="shared" ref="K8:K18" si="17">(E8-G8)/E8*100</f>
        <v>-5.9841963883061116</v>
      </c>
      <c r="L8" s="10">
        <f t="shared" si="2"/>
        <v>-17.322804933976194</v>
      </c>
      <c r="M8" s="37">
        <v>3081</v>
      </c>
      <c r="N8" s="37">
        <v>69312.882890000008</v>
      </c>
      <c r="O8" s="39">
        <v>2486</v>
      </c>
      <c r="P8" s="37">
        <v>67273.822780000002</v>
      </c>
      <c r="Q8" s="53">
        <v>1138</v>
      </c>
      <c r="R8" s="52">
        <v>67997.561740000005</v>
      </c>
      <c r="S8" s="30">
        <f t="shared" si="3"/>
        <v>-19.311911716975008</v>
      </c>
      <c r="T8" s="30">
        <f t="shared" si="4"/>
        <v>-2.9418197959476124</v>
      </c>
      <c r="U8" s="10">
        <f t="shared" si="5"/>
        <v>54.223652453740947</v>
      </c>
      <c r="V8" s="10">
        <f t="shared" si="6"/>
        <v>-1.0758106646723287</v>
      </c>
      <c r="W8" s="38">
        <v>363</v>
      </c>
      <c r="X8" s="37">
        <v>26489.216059999999</v>
      </c>
      <c r="Y8" s="37">
        <v>1178</v>
      </c>
      <c r="Z8" s="80">
        <v>33118.258750000001</v>
      </c>
      <c r="AA8" s="86">
        <v>171</v>
      </c>
      <c r="AB8" s="87">
        <v>19333.177439999999</v>
      </c>
      <c r="AC8" s="82">
        <f t="shared" si="7"/>
        <v>224.51790633608817</v>
      </c>
      <c r="AD8" s="30">
        <f t="shared" si="8"/>
        <v>25.025439314567627</v>
      </c>
      <c r="AE8" s="10">
        <f t="shared" si="9"/>
        <v>85.483870967741936</v>
      </c>
      <c r="AF8" s="10">
        <f t="shared" si="10"/>
        <v>41.623810641916677</v>
      </c>
      <c r="AG8" s="20">
        <v>51063</v>
      </c>
      <c r="AH8" s="20">
        <v>252506.78408999997</v>
      </c>
      <c r="AI8" s="20">
        <f t="shared" si="11"/>
        <v>54665</v>
      </c>
      <c r="AJ8" s="90">
        <f t="shared" si="12"/>
        <v>276036.49533000001</v>
      </c>
      <c r="AK8" s="86">
        <v>55362</v>
      </c>
      <c r="AL8" s="87">
        <v>293401.69215999998</v>
      </c>
      <c r="AM8" s="82">
        <f t="shared" si="13"/>
        <v>8.4190118089418959</v>
      </c>
      <c r="AN8" s="30">
        <f t="shared" si="14"/>
        <v>9.3184471557062931</v>
      </c>
      <c r="AO8" s="10">
        <f t="shared" si="15"/>
        <v>1.2589863082981105</v>
      </c>
      <c r="AP8" s="10">
        <f t="shared" si="16"/>
        <v>5.9185741916342645</v>
      </c>
    </row>
    <row r="9" spans="1:67" ht="30" customHeight="1" x14ac:dyDescent="0.3">
      <c r="A9" s="34">
        <v>3</v>
      </c>
      <c r="B9" s="33" t="s">
        <v>30</v>
      </c>
      <c r="C9" s="38">
        <v>38033</v>
      </c>
      <c r="D9" s="37">
        <v>114823</v>
      </c>
      <c r="E9" s="37">
        <v>38646</v>
      </c>
      <c r="F9" s="37">
        <v>117693</v>
      </c>
      <c r="G9" s="53">
        <v>22003</v>
      </c>
      <c r="H9" s="52">
        <v>35144.841635800003</v>
      </c>
      <c r="I9" s="30">
        <f t="shared" si="0"/>
        <v>1.6117582099755476</v>
      </c>
      <c r="J9" s="30">
        <f t="shared" si="1"/>
        <v>2.4994992292484954</v>
      </c>
      <c r="K9" s="10">
        <f t="shared" si="17"/>
        <v>43.065259017750869</v>
      </c>
      <c r="L9" s="10">
        <f t="shared" si="2"/>
        <v>70.13854550754931</v>
      </c>
      <c r="M9" s="37">
        <v>1561</v>
      </c>
      <c r="N9" s="37">
        <v>20437</v>
      </c>
      <c r="O9" s="39">
        <v>1679</v>
      </c>
      <c r="P9" s="37">
        <v>20991</v>
      </c>
      <c r="Q9" s="53">
        <v>2079</v>
      </c>
      <c r="R9" s="52">
        <v>61390.223478499996</v>
      </c>
      <c r="S9" s="30">
        <f t="shared" si="3"/>
        <v>7.5592568866111476</v>
      </c>
      <c r="T9" s="30">
        <f t="shared" si="4"/>
        <v>2.7107696824387144</v>
      </c>
      <c r="U9" s="10">
        <f t="shared" si="5"/>
        <v>-23.823704586063133</v>
      </c>
      <c r="V9" s="10">
        <f t="shared" si="6"/>
        <v>-192.45973740412558</v>
      </c>
      <c r="W9" s="38">
        <v>156</v>
      </c>
      <c r="X9" s="37">
        <v>7512</v>
      </c>
      <c r="Y9" s="37">
        <v>178</v>
      </c>
      <c r="Z9" s="80">
        <v>7730</v>
      </c>
      <c r="AA9" s="86">
        <v>10</v>
      </c>
      <c r="AB9" s="87">
        <v>3177.0558751999997</v>
      </c>
      <c r="AC9" s="82">
        <f t="shared" si="7"/>
        <v>14.102564102564102</v>
      </c>
      <c r="AD9" s="30">
        <f t="shared" si="8"/>
        <v>2.9020234291799789</v>
      </c>
      <c r="AE9" s="10">
        <f t="shared" si="9"/>
        <v>94.382022471910105</v>
      </c>
      <c r="AF9" s="10">
        <f t="shared" si="10"/>
        <v>58.899665262613198</v>
      </c>
      <c r="AG9" s="20">
        <v>39750</v>
      </c>
      <c r="AH9" s="20">
        <v>142772</v>
      </c>
      <c r="AI9" s="20">
        <f t="shared" si="11"/>
        <v>40503</v>
      </c>
      <c r="AJ9" s="90">
        <f t="shared" si="12"/>
        <v>146414</v>
      </c>
      <c r="AK9" s="86">
        <v>24092</v>
      </c>
      <c r="AL9" s="87">
        <v>99712.120989499992</v>
      </c>
      <c r="AM9" s="82">
        <f t="shared" si="13"/>
        <v>-39.391194968553464</v>
      </c>
      <c r="AN9" s="30">
        <f t="shared" si="14"/>
        <v>2.5509203485277228</v>
      </c>
      <c r="AO9" s="10">
        <f t="shared" si="15"/>
        <v>-68.118047484642204</v>
      </c>
      <c r="AP9" s="10">
        <f t="shared" si="16"/>
        <v>-46.836712073768709</v>
      </c>
    </row>
    <row r="10" spans="1:67" ht="30" customHeight="1" x14ac:dyDescent="0.3">
      <c r="A10" s="34">
        <v>4</v>
      </c>
      <c r="B10" s="33" t="s">
        <v>29</v>
      </c>
      <c r="C10" s="38">
        <v>23485</v>
      </c>
      <c r="D10" s="37">
        <v>95871.366850000006</v>
      </c>
      <c r="E10" s="37">
        <v>19072</v>
      </c>
      <c r="F10" s="37">
        <v>94741.450533299998</v>
      </c>
      <c r="G10" s="53">
        <v>19172</v>
      </c>
      <c r="H10" s="52">
        <v>93906.6429775</v>
      </c>
      <c r="I10" s="30">
        <f t="shared" si="0"/>
        <v>-18.790717479242069</v>
      </c>
      <c r="J10" s="30">
        <f t="shared" si="1"/>
        <v>-1.1785753701288841</v>
      </c>
      <c r="K10" s="10">
        <f t="shared" si="17"/>
        <v>-0.52432885906040272</v>
      </c>
      <c r="L10" s="10">
        <f t="shared" si="2"/>
        <v>0.88114289057309469</v>
      </c>
      <c r="M10" s="37">
        <v>611</v>
      </c>
      <c r="N10" s="37">
        <v>31155.987519999999</v>
      </c>
      <c r="O10" s="39">
        <v>596</v>
      </c>
      <c r="P10" s="37">
        <v>32790.157123099998</v>
      </c>
      <c r="Q10" s="53">
        <v>586</v>
      </c>
      <c r="R10" s="52">
        <v>34248.484838200005</v>
      </c>
      <c r="S10" s="30">
        <f t="shared" si="3"/>
        <v>-2.4549918166939442</v>
      </c>
      <c r="T10" s="30">
        <f t="shared" si="4"/>
        <v>5.2451221520453322</v>
      </c>
      <c r="U10" s="10">
        <f t="shared" si="5"/>
        <v>1.6778523489932886</v>
      </c>
      <c r="V10" s="10">
        <f t="shared" si="6"/>
        <v>-4.4474557094227682</v>
      </c>
      <c r="W10" s="38">
        <v>86</v>
      </c>
      <c r="X10" s="37">
        <v>28541.006079999999</v>
      </c>
      <c r="Y10" s="37">
        <v>94</v>
      </c>
      <c r="Z10" s="80">
        <v>25032.117892400005</v>
      </c>
      <c r="AA10" s="86">
        <v>93</v>
      </c>
      <c r="AB10" s="87">
        <v>28895.372224299997</v>
      </c>
      <c r="AC10" s="82">
        <f t="shared" si="7"/>
        <v>9.3023255813953494</v>
      </c>
      <c r="AD10" s="30">
        <f t="shared" si="8"/>
        <v>-12.294199362715649</v>
      </c>
      <c r="AE10" s="10">
        <f t="shared" si="9"/>
        <v>1.0638297872340425</v>
      </c>
      <c r="AF10" s="10">
        <f t="shared" si="10"/>
        <v>-15.433190066082719</v>
      </c>
      <c r="AG10" s="20">
        <v>24182</v>
      </c>
      <c r="AH10" s="20">
        <v>155568.36045000001</v>
      </c>
      <c r="AI10" s="20">
        <f t="shared" si="11"/>
        <v>19762</v>
      </c>
      <c r="AJ10" s="90">
        <f t="shared" si="12"/>
        <v>152563.72554879999</v>
      </c>
      <c r="AK10" s="38">
        <f t="shared" ref="AK10:AK18" si="18">AA10+Q10+G10</f>
        <v>19851</v>
      </c>
      <c r="AL10" s="91">
        <f t="shared" ref="AL10:AL18" si="19">AB10+R10+H10</f>
        <v>157050.50004000001</v>
      </c>
      <c r="AM10" s="82">
        <f t="shared" si="13"/>
        <v>-17.910015714167564</v>
      </c>
      <c r="AN10" s="30">
        <f t="shared" si="14"/>
        <v>-1.9313920211723963</v>
      </c>
      <c r="AO10" s="10">
        <f t="shared" si="15"/>
        <v>0.4483401339982872</v>
      </c>
      <c r="AP10" s="10">
        <f t="shared" si="16"/>
        <v>2.8568992076161868</v>
      </c>
    </row>
    <row r="11" spans="1:67" ht="30" customHeight="1" x14ac:dyDescent="0.3">
      <c r="A11" s="34">
        <v>5</v>
      </c>
      <c r="B11" s="33" t="s">
        <v>28</v>
      </c>
      <c r="C11" s="38">
        <v>25701</v>
      </c>
      <c r="D11" s="37">
        <v>83807.480000000025</v>
      </c>
      <c r="E11" s="37">
        <v>26416</v>
      </c>
      <c r="F11" s="37">
        <v>90227.04</v>
      </c>
      <c r="G11" s="53">
        <v>26421</v>
      </c>
      <c r="H11" s="52">
        <v>89612.9</v>
      </c>
      <c r="I11" s="30">
        <f t="shared" si="0"/>
        <v>2.7819929185634797</v>
      </c>
      <c r="J11" s="30">
        <f t="shared" si="1"/>
        <v>7.6598890695674982</v>
      </c>
      <c r="K11" s="10">
        <f t="shared" si="17"/>
        <v>-1.8927922471229559E-2</v>
      </c>
      <c r="L11" s="10">
        <f t="shared" si="2"/>
        <v>0.68066069772431792</v>
      </c>
      <c r="M11" s="37">
        <v>564</v>
      </c>
      <c r="N11" s="37">
        <v>50803.33</v>
      </c>
      <c r="O11" s="39">
        <v>575</v>
      </c>
      <c r="P11" s="37">
        <v>47365.22</v>
      </c>
      <c r="Q11" s="53">
        <v>568</v>
      </c>
      <c r="R11" s="52">
        <v>47112.700000000004</v>
      </c>
      <c r="S11" s="30">
        <f t="shared" si="3"/>
        <v>1.9503546099290781</v>
      </c>
      <c r="T11" s="30">
        <f t="shared" si="4"/>
        <v>-6.7674894539393389</v>
      </c>
      <c r="U11" s="10">
        <f t="shared" si="5"/>
        <v>1.2173913043478262</v>
      </c>
      <c r="V11" s="10">
        <f t="shared" si="6"/>
        <v>0.53313380577562353</v>
      </c>
      <c r="W11" s="38">
        <v>50</v>
      </c>
      <c r="X11" s="37">
        <v>14122.720000000001</v>
      </c>
      <c r="Y11" s="37">
        <v>43</v>
      </c>
      <c r="Z11" s="80">
        <v>15605.26</v>
      </c>
      <c r="AA11" s="86">
        <v>40</v>
      </c>
      <c r="AB11" s="87">
        <v>15587.81</v>
      </c>
      <c r="AC11" s="82">
        <f t="shared" si="7"/>
        <v>-14.000000000000002</v>
      </c>
      <c r="AD11" s="30">
        <f t="shared" si="8"/>
        <v>10.497552879332019</v>
      </c>
      <c r="AE11" s="10">
        <f t="shared" si="9"/>
        <v>6.9767441860465116</v>
      </c>
      <c r="AF11" s="10">
        <f t="shared" si="10"/>
        <v>0.11182127052032922</v>
      </c>
      <c r="AG11" s="20">
        <v>26315</v>
      </c>
      <c r="AH11" s="20">
        <v>148733.53000000003</v>
      </c>
      <c r="AI11" s="20">
        <f t="shared" si="11"/>
        <v>27034</v>
      </c>
      <c r="AJ11" s="90">
        <f t="shared" si="12"/>
        <v>153197.51999999999</v>
      </c>
      <c r="AK11" s="38">
        <f t="shared" si="18"/>
        <v>27029</v>
      </c>
      <c r="AL11" s="91">
        <f t="shared" si="19"/>
        <v>152313.41</v>
      </c>
      <c r="AM11" s="82">
        <f t="shared" si="13"/>
        <v>2.7132813984419535</v>
      </c>
      <c r="AN11" s="30">
        <f t="shared" si="14"/>
        <v>3.0013339964431429</v>
      </c>
      <c r="AO11" s="10">
        <f t="shared" si="15"/>
        <v>-1.8498649598579303E-2</v>
      </c>
      <c r="AP11" s="10">
        <f t="shared" si="16"/>
        <v>-0.58045447213084267</v>
      </c>
    </row>
    <row r="12" spans="1:67" ht="30" customHeight="1" x14ac:dyDescent="0.3">
      <c r="A12" s="34">
        <v>6</v>
      </c>
      <c r="B12" s="33" t="s">
        <v>27</v>
      </c>
      <c r="C12" s="38">
        <v>3475</v>
      </c>
      <c r="D12" s="37">
        <v>16358.87</v>
      </c>
      <c r="E12" s="37">
        <v>3258</v>
      </c>
      <c r="F12" s="37">
        <v>14893.618747419998</v>
      </c>
      <c r="G12" s="53">
        <v>3258</v>
      </c>
      <c r="H12" s="52">
        <v>14893.618747419998</v>
      </c>
      <c r="I12" s="30">
        <f t="shared" si="0"/>
        <v>-6.2446043165467628</v>
      </c>
      <c r="J12" s="30">
        <f t="shared" si="1"/>
        <v>-8.9569221625943776</v>
      </c>
      <c r="K12" s="10">
        <f t="shared" si="17"/>
        <v>0</v>
      </c>
      <c r="L12" s="10">
        <f t="shared" si="2"/>
        <v>0</v>
      </c>
      <c r="M12" s="37">
        <v>165</v>
      </c>
      <c r="N12" s="37">
        <v>7103.54</v>
      </c>
      <c r="O12" s="39">
        <v>215</v>
      </c>
      <c r="P12" s="37">
        <v>6776.3555815199998</v>
      </c>
      <c r="Q12" s="53">
        <v>215</v>
      </c>
      <c r="R12" s="52">
        <v>6776.3555815199998</v>
      </c>
      <c r="S12" s="30">
        <f t="shared" si="3"/>
        <v>30.303030303030305</v>
      </c>
      <c r="T12" s="30">
        <f t="shared" si="4"/>
        <v>-4.6059347660462278</v>
      </c>
      <c r="U12" s="10">
        <f t="shared" si="5"/>
        <v>0</v>
      </c>
      <c r="V12" s="10">
        <f t="shared" si="6"/>
        <v>0</v>
      </c>
      <c r="W12" s="38">
        <v>4</v>
      </c>
      <c r="X12" s="37">
        <v>480.13</v>
      </c>
      <c r="Y12" s="37">
        <v>7</v>
      </c>
      <c r="Z12" s="80">
        <v>245.38</v>
      </c>
      <c r="AA12" s="86">
        <v>7</v>
      </c>
      <c r="AB12" s="87">
        <v>245.38</v>
      </c>
      <c r="AC12" s="82">
        <f t="shared" si="7"/>
        <v>75</v>
      </c>
      <c r="AD12" s="30">
        <f t="shared" si="8"/>
        <v>-48.893008143627767</v>
      </c>
      <c r="AE12" s="10">
        <f t="shared" si="9"/>
        <v>0</v>
      </c>
      <c r="AF12" s="10">
        <f t="shared" si="10"/>
        <v>0</v>
      </c>
      <c r="AG12" s="20">
        <v>3644</v>
      </c>
      <c r="AH12" s="20">
        <v>23942.54</v>
      </c>
      <c r="AI12" s="20">
        <f t="shared" si="11"/>
        <v>3480</v>
      </c>
      <c r="AJ12" s="90">
        <f t="shared" si="12"/>
        <v>21915.354328939997</v>
      </c>
      <c r="AK12" s="38">
        <f t="shared" si="18"/>
        <v>3480</v>
      </c>
      <c r="AL12" s="91">
        <f t="shared" si="19"/>
        <v>21915.354328939997</v>
      </c>
      <c r="AM12" s="82">
        <f t="shared" si="13"/>
        <v>-4.5005488474204176</v>
      </c>
      <c r="AN12" s="30">
        <f t="shared" si="14"/>
        <v>-8.4668780800199315</v>
      </c>
      <c r="AO12" s="10">
        <f t="shared" si="15"/>
        <v>0</v>
      </c>
      <c r="AP12" s="10">
        <f t="shared" si="16"/>
        <v>0</v>
      </c>
    </row>
    <row r="13" spans="1:67" ht="30" customHeight="1" x14ac:dyDescent="0.3">
      <c r="A13" s="34">
        <v>7</v>
      </c>
      <c r="B13" s="33" t="s">
        <v>26</v>
      </c>
      <c r="C13" s="38">
        <v>45284</v>
      </c>
      <c r="D13" s="37">
        <v>144457.61000000002</v>
      </c>
      <c r="E13" s="37">
        <v>47257</v>
      </c>
      <c r="F13" s="37">
        <v>164826.15210848697</v>
      </c>
      <c r="G13" s="53">
        <v>43883</v>
      </c>
      <c r="H13" s="52">
        <v>165925.16884676839</v>
      </c>
      <c r="I13" s="30">
        <f t="shared" si="0"/>
        <v>4.3569472661425666</v>
      </c>
      <c r="J13" s="30">
        <f t="shared" si="1"/>
        <v>14.100013220824403</v>
      </c>
      <c r="K13" s="10">
        <f t="shared" si="17"/>
        <v>7.1396830099244548</v>
      </c>
      <c r="L13" s="10">
        <f t="shared" si="2"/>
        <v>-0.66677327852563617</v>
      </c>
      <c r="M13" s="37">
        <v>2651</v>
      </c>
      <c r="N13" s="37">
        <v>88597.689999999973</v>
      </c>
      <c r="O13" s="39">
        <v>2447</v>
      </c>
      <c r="P13" s="37">
        <v>80307.935874845774</v>
      </c>
      <c r="Q13" s="53">
        <v>4272</v>
      </c>
      <c r="R13" s="52">
        <v>94883.418751786376</v>
      </c>
      <c r="S13" s="30">
        <f t="shared" si="3"/>
        <v>-7.6952093549603919</v>
      </c>
      <c r="T13" s="30">
        <f t="shared" si="4"/>
        <v>-9.3566255792382407</v>
      </c>
      <c r="U13" s="10">
        <f t="shared" si="5"/>
        <v>-74.581119738455243</v>
      </c>
      <c r="V13" s="10">
        <f t="shared" si="6"/>
        <v>-18.149492597662402</v>
      </c>
      <c r="W13" s="38">
        <v>271</v>
      </c>
      <c r="X13" s="37">
        <v>20720.48</v>
      </c>
      <c r="Y13" s="37">
        <v>264</v>
      </c>
      <c r="Z13" s="80">
        <v>36806.319085699899</v>
      </c>
      <c r="AA13" s="86">
        <v>248</v>
      </c>
      <c r="AB13" s="87">
        <v>30877.338133535504</v>
      </c>
      <c r="AC13" s="82">
        <f t="shared" si="7"/>
        <v>-2.5830258302583027</v>
      </c>
      <c r="AD13" s="30">
        <f t="shared" si="8"/>
        <v>77.63256008403232</v>
      </c>
      <c r="AE13" s="10">
        <f t="shared" si="9"/>
        <v>6.0606060606060606</v>
      </c>
      <c r="AF13" s="10">
        <f t="shared" si="10"/>
        <v>16.108595207141864</v>
      </c>
      <c r="AG13" s="20">
        <v>48206</v>
      </c>
      <c r="AH13" s="20">
        <v>253775.78</v>
      </c>
      <c r="AI13" s="20">
        <f t="shared" si="11"/>
        <v>49968</v>
      </c>
      <c r="AJ13" s="90">
        <f t="shared" si="12"/>
        <v>281940.40706903266</v>
      </c>
      <c r="AK13" s="38">
        <f t="shared" si="18"/>
        <v>48403</v>
      </c>
      <c r="AL13" s="91">
        <f t="shared" si="19"/>
        <v>291685.92573209025</v>
      </c>
      <c r="AM13" s="82">
        <f t="shared" si="13"/>
        <v>0.40866282205534582</v>
      </c>
      <c r="AN13" s="30">
        <f t="shared" si="14"/>
        <v>11.098232884569468</v>
      </c>
      <c r="AO13" s="10">
        <f t="shared" si="15"/>
        <v>-3.2332706650414234</v>
      </c>
      <c r="AP13" s="10">
        <f t="shared" si="16"/>
        <v>3.3411000680261567</v>
      </c>
    </row>
    <row r="14" spans="1:67" ht="30" customHeight="1" x14ac:dyDescent="0.3">
      <c r="A14" s="34">
        <v>8</v>
      </c>
      <c r="B14" s="33" t="s">
        <v>25</v>
      </c>
      <c r="C14" s="38">
        <v>21504</v>
      </c>
      <c r="D14" s="37">
        <v>48737.007126099983</v>
      </c>
      <c r="E14" s="37">
        <v>21859</v>
      </c>
      <c r="F14" s="37">
        <v>82676.905266200032</v>
      </c>
      <c r="G14" s="53">
        <v>19959</v>
      </c>
      <c r="H14" s="52">
        <v>82434.054820100078</v>
      </c>
      <c r="I14" s="30">
        <f t="shared" si="0"/>
        <v>1.6508556547619049</v>
      </c>
      <c r="J14" s="30">
        <f t="shared" si="1"/>
        <v>69.638864061318856</v>
      </c>
      <c r="K14" s="10">
        <f t="shared" si="17"/>
        <v>8.6920719154581629</v>
      </c>
      <c r="L14" s="10">
        <f t="shared" si="2"/>
        <v>0.29373432074898426</v>
      </c>
      <c r="M14" s="37">
        <v>923</v>
      </c>
      <c r="N14" s="37">
        <v>21849.922770800003</v>
      </c>
      <c r="O14" s="39">
        <v>1679</v>
      </c>
      <c r="P14" s="37">
        <v>66437.044904017515</v>
      </c>
      <c r="Q14" s="53">
        <v>1479</v>
      </c>
      <c r="R14" s="52">
        <v>65803.39371069998</v>
      </c>
      <c r="S14" s="30">
        <f t="shared" si="3"/>
        <v>81.906825568797402</v>
      </c>
      <c r="T14" s="30">
        <f t="shared" si="4"/>
        <v>204.06077678591731</v>
      </c>
      <c r="U14" s="10">
        <f t="shared" si="5"/>
        <v>11.911852293031567</v>
      </c>
      <c r="V14" s="10">
        <f t="shared" si="6"/>
        <v>0.95376185715812545</v>
      </c>
      <c r="W14" s="38">
        <v>22</v>
      </c>
      <c r="X14" s="37">
        <v>1361.4928284</v>
      </c>
      <c r="Y14" s="37">
        <v>24</v>
      </c>
      <c r="Z14" s="80">
        <v>6429.7995618000004</v>
      </c>
      <c r="AA14" s="86">
        <v>19</v>
      </c>
      <c r="AB14" s="87">
        <v>5982.7456603000001</v>
      </c>
      <c r="AC14" s="82">
        <f t="shared" si="7"/>
        <v>9.0909090909090917</v>
      </c>
      <c r="AD14" s="30">
        <f t="shared" si="8"/>
        <v>372.2609937913648</v>
      </c>
      <c r="AE14" s="10">
        <f t="shared" si="9"/>
        <v>20.833333333333336</v>
      </c>
      <c r="AF14" s="10">
        <f t="shared" si="10"/>
        <v>6.9528435093993686</v>
      </c>
      <c r="AG14" s="20">
        <v>22449</v>
      </c>
      <c r="AH14" s="20">
        <v>71948.422725299999</v>
      </c>
      <c r="AI14" s="20">
        <f t="shared" si="11"/>
        <v>23562</v>
      </c>
      <c r="AJ14" s="90">
        <f t="shared" si="12"/>
        <v>155543.74973201755</v>
      </c>
      <c r="AK14" s="38">
        <f t="shared" si="18"/>
        <v>21457</v>
      </c>
      <c r="AL14" s="91">
        <f t="shared" si="19"/>
        <v>154220.19419110008</v>
      </c>
      <c r="AM14" s="82">
        <f t="shared" si="13"/>
        <v>-4.4189050737226596</v>
      </c>
      <c r="AN14" s="30">
        <f t="shared" si="14"/>
        <v>116.18785213108227</v>
      </c>
      <c r="AO14" s="10">
        <f t="shared" si="15"/>
        <v>-9.8103183110406853</v>
      </c>
      <c r="AP14" s="10">
        <f t="shared" si="16"/>
        <v>-0.85822453269472776</v>
      </c>
    </row>
    <row r="15" spans="1:67" ht="30" customHeight="1" x14ac:dyDescent="0.3">
      <c r="A15" s="34">
        <v>9</v>
      </c>
      <c r="B15" s="33" t="s">
        <v>24</v>
      </c>
      <c r="C15" s="38">
        <v>14680</v>
      </c>
      <c r="D15" s="37">
        <v>95079.37000000001</v>
      </c>
      <c r="E15" s="37">
        <v>16825</v>
      </c>
      <c r="F15" s="37">
        <v>60738.34</v>
      </c>
      <c r="G15" s="53">
        <v>21531</v>
      </c>
      <c r="H15" s="52">
        <v>59398.500000000007</v>
      </c>
      <c r="I15" s="30">
        <f t="shared" si="0"/>
        <v>14.611716621253407</v>
      </c>
      <c r="J15" s="30">
        <f t="shared" si="1"/>
        <v>-36.11827676182542</v>
      </c>
      <c r="K15" s="10">
        <f t="shared" si="17"/>
        <v>-27.970282317979201</v>
      </c>
      <c r="L15" s="10">
        <f t="shared" si="2"/>
        <v>2.2059213340370998</v>
      </c>
      <c r="M15" s="37">
        <v>1943</v>
      </c>
      <c r="N15" s="37">
        <v>32453.600000000002</v>
      </c>
      <c r="O15" s="39">
        <v>2967.56</v>
      </c>
      <c r="P15" s="37">
        <v>46868.76</v>
      </c>
      <c r="Q15" s="53">
        <v>3133</v>
      </c>
      <c r="R15" s="52">
        <v>47566.879999999997</v>
      </c>
      <c r="S15" s="30">
        <f t="shared" si="3"/>
        <v>52.730828615542968</v>
      </c>
      <c r="T15" s="30">
        <f t="shared" si="4"/>
        <v>44.417753346315969</v>
      </c>
      <c r="U15" s="10">
        <f t="shared" si="5"/>
        <v>-5.574950464354556</v>
      </c>
      <c r="V15" s="10">
        <f t="shared" si="6"/>
        <v>-1.4895209516957464</v>
      </c>
      <c r="W15" s="38">
        <v>1157</v>
      </c>
      <c r="X15" s="37">
        <v>24697.03</v>
      </c>
      <c r="Y15" s="37">
        <v>1084</v>
      </c>
      <c r="Z15" s="80">
        <v>23472.38</v>
      </c>
      <c r="AA15" s="86">
        <v>74</v>
      </c>
      <c r="AB15" s="87">
        <v>29707.840000000004</v>
      </c>
      <c r="AC15" s="82">
        <f t="shared" si="7"/>
        <v>-6.3094209161624892</v>
      </c>
      <c r="AD15" s="30">
        <f t="shared" si="8"/>
        <v>-4.9586934137424539</v>
      </c>
      <c r="AE15" s="10">
        <f t="shared" si="9"/>
        <v>93.173431734317347</v>
      </c>
      <c r="AF15" s="10">
        <f t="shared" si="10"/>
        <v>-26.565094805043216</v>
      </c>
      <c r="AG15" s="20">
        <v>17780</v>
      </c>
      <c r="AH15" s="20">
        <v>152230</v>
      </c>
      <c r="AI15" s="20">
        <f t="shared" si="11"/>
        <v>20876.560000000001</v>
      </c>
      <c r="AJ15" s="90">
        <f t="shared" si="12"/>
        <v>131079.47999999998</v>
      </c>
      <c r="AK15" s="38">
        <f t="shared" si="18"/>
        <v>24738</v>
      </c>
      <c r="AL15" s="91">
        <f t="shared" si="19"/>
        <v>136673.22</v>
      </c>
      <c r="AM15" s="82">
        <f t="shared" si="13"/>
        <v>39.133858267716533</v>
      </c>
      <c r="AN15" s="30">
        <f t="shared" si="14"/>
        <v>-13.893792287985299</v>
      </c>
      <c r="AO15" s="10">
        <f t="shared" si="15"/>
        <v>15.609345945508929</v>
      </c>
      <c r="AP15" s="10">
        <f t="shared" si="16"/>
        <v>4.0927842338096809</v>
      </c>
    </row>
    <row r="16" spans="1:67" ht="30" customHeight="1" x14ac:dyDescent="0.3">
      <c r="A16" s="34">
        <v>10</v>
      </c>
      <c r="B16" s="33" t="s">
        <v>23</v>
      </c>
      <c r="C16" s="38">
        <v>16529</v>
      </c>
      <c r="D16" s="37">
        <v>149185</v>
      </c>
      <c r="E16" s="37">
        <v>21689.749999999996</v>
      </c>
      <c r="F16" s="37">
        <v>196271</v>
      </c>
      <c r="G16" s="53">
        <v>23858.724999999999</v>
      </c>
      <c r="H16" s="52">
        <v>176106</v>
      </c>
      <c r="I16" s="30">
        <f t="shared" si="0"/>
        <v>31.22239699921348</v>
      </c>
      <c r="J16" s="30">
        <f t="shared" si="1"/>
        <v>31.562154372088347</v>
      </c>
      <c r="K16" s="10">
        <f t="shared" si="17"/>
        <v>-10.000000000000012</v>
      </c>
      <c r="L16" s="10">
        <f t="shared" si="2"/>
        <v>10.274059845825414</v>
      </c>
      <c r="M16" s="37">
        <v>2088</v>
      </c>
      <c r="N16" s="37">
        <v>126269</v>
      </c>
      <c r="O16" s="39">
        <v>2486.6200000000003</v>
      </c>
      <c r="P16" s="37">
        <v>166122</v>
      </c>
      <c r="Q16" s="52">
        <v>2735.2819999999997</v>
      </c>
      <c r="R16" s="52">
        <v>143376</v>
      </c>
      <c r="S16" s="30">
        <f t="shared" si="3"/>
        <v>19.090996168582393</v>
      </c>
      <c r="T16" s="30">
        <f t="shared" si="4"/>
        <v>31.561982751110722</v>
      </c>
      <c r="U16" s="10">
        <f t="shared" si="5"/>
        <v>-9.9999999999999734</v>
      </c>
      <c r="V16" s="10">
        <f t="shared" si="6"/>
        <v>13.692346588651713</v>
      </c>
      <c r="W16" s="38">
        <v>61</v>
      </c>
      <c r="X16" s="37">
        <v>14414</v>
      </c>
      <c r="Y16" s="37">
        <v>86.86</v>
      </c>
      <c r="Z16" s="80">
        <v>18869</v>
      </c>
      <c r="AA16" s="86">
        <v>91.202999999999989</v>
      </c>
      <c r="AB16" s="87">
        <v>16206</v>
      </c>
      <c r="AC16" s="82">
        <f t="shared" si="7"/>
        <v>42.393442622950815</v>
      </c>
      <c r="AD16" s="30">
        <f t="shared" si="8"/>
        <v>30.907451089218814</v>
      </c>
      <c r="AE16" s="10">
        <f t="shared" si="9"/>
        <v>-4.9999999999999876</v>
      </c>
      <c r="AF16" s="10">
        <f t="shared" si="10"/>
        <v>14.113095553553448</v>
      </c>
      <c r="AG16" s="20">
        <v>18678</v>
      </c>
      <c r="AH16" s="20">
        <v>289868</v>
      </c>
      <c r="AI16" s="20">
        <f t="shared" si="11"/>
        <v>24263.229999999996</v>
      </c>
      <c r="AJ16" s="90">
        <f t="shared" si="12"/>
        <v>381262</v>
      </c>
      <c r="AK16" s="38">
        <f t="shared" si="18"/>
        <v>26685.21</v>
      </c>
      <c r="AL16" s="91">
        <f t="shared" si="19"/>
        <v>335688</v>
      </c>
      <c r="AM16" s="82">
        <f t="shared" si="13"/>
        <v>42.869739800835205</v>
      </c>
      <c r="AN16" s="30">
        <f t="shared" si="14"/>
        <v>31.529523783239267</v>
      </c>
      <c r="AO16" s="10">
        <f t="shared" si="15"/>
        <v>9.0761136974376573</v>
      </c>
      <c r="AP16" s="10">
        <f t="shared" si="16"/>
        <v>-13.576297037725507</v>
      </c>
    </row>
    <row r="17" spans="1:67" ht="30" customHeight="1" x14ac:dyDescent="0.3">
      <c r="A17" s="34">
        <v>11</v>
      </c>
      <c r="B17" s="33" t="s">
        <v>22</v>
      </c>
      <c r="C17" s="38">
        <v>46000</v>
      </c>
      <c r="D17" s="37">
        <v>328602.36301819998</v>
      </c>
      <c r="E17" s="37">
        <v>41781</v>
      </c>
      <c r="F17" s="37">
        <v>265700.42818799953</v>
      </c>
      <c r="G17" s="53">
        <v>40024</v>
      </c>
      <c r="H17" s="52">
        <v>254828.60742129997</v>
      </c>
      <c r="I17" s="30">
        <f t="shared" si="0"/>
        <v>-9.1717391304347817</v>
      </c>
      <c r="J17" s="30">
        <f t="shared" si="1"/>
        <v>-19.142264910224206</v>
      </c>
      <c r="K17" s="10">
        <f t="shared" si="17"/>
        <v>4.2052607644623148</v>
      </c>
      <c r="L17" s="10">
        <f t="shared" si="2"/>
        <v>4.0917588431611671</v>
      </c>
      <c r="M17" s="37">
        <v>448</v>
      </c>
      <c r="N17" s="37">
        <v>125676.84346819999</v>
      </c>
      <c r="O17" s="39">
        <v>914</v>
      </c>
      <c r="P17" s="37">
        <v>213957.48060950005</v>
      </c>
      <c r="Q17" s="53">
        <v>667</v>
      </c>
      <c r="R17" s="52">
        <v>191598.65769179995</v>
      </c>
      <c r="S17" s="30">
        <f t="shared" si="3"/>
        <v>104.01785714285714</v>
      </c>
      <c r="T17" s="30">
        <f t="shared" si="4"/>
        <v>70.244155331318225</v>
      </c>
      <c r="U17" s="10">
        <f t="shared" si="5"/>
        <v>27.02407002188184</v>
      </c>
      <c r="V17" s="10">
        <f t="shared" si="6"/>
        <v>10.45012441444281</v>
      </c>
      <c r="W17" s="38">
        <v>17</v>
      </c>
      <c r="X17" s="37">
        <v>26612.603500000001</v>
      </c>
      <c r="Y17" s="37">
        <v>139</v>
      </c>
      <c r="Z17" s="80">
        <v>455452.08029980003</v>
      </c>
      <c r="AA17" s="86">
        <v>75</v>
      </c>
      <c r="AB17" s="87">
        <v>454926.82870069996</v>
      </c>
      <c r="AC17" s="82">
        <f t="shared" si="7"/>
        <v>717.64705882352939</v>
      </c>
      <c r="AD17" s="30">
        <f t="shared" si="8"/>
        <v>1611.4149703534267</v>
      </c>
      <c r="AE17" s="10">
        <f t="shared" si="9"/>
        <v>46.043165467625904</v>
      </c>
      <c r="AF17" s="10">
        <f t="shared" si="10"/>
        <v>0.11532532659732804</v>
      </c>
      <c r="AG17" s="20">
        <v>46465</v>
      </c>
      <c r="AH17" s="20">
        <v>480891.80998640001</v>
      </c>
      <c r="AI17" s="20">
        <f t="shared" si="11"/>
        <v>42834</v>
      </c>
      <c r="AJ17" s="90">
        <f t="shared" si="12"/>
        <v>935109.98909729964</v>
      </c>
      <c r="AK17" s="38">
        <f t="shared" si="18"/>
        <v>40766</v>
      </c>
      <c r="AL17" s="91">
        <f t="shared" si="19"/>
        <v>901354.09381379979</v>
      </c>
      <c r="AM17" s="82">
        <f t="shared" si="13"/>
        <v>-12.265145808673195</v>
      </c>
      <c r="AN17" s="30">
        <f t="shared" si="14"/>
        <v>94.453298991252368</v>
      </c>
      <c r="AO17" s="10">
        <f t="shared" si="15"/>
        <v>-5.0728548300053964</v>
      </c>
      <c r="AP17" s="10">
        <f t="shared" si="16"/>
        <v>-3.7450204658939605</v>
      </c>
    </row>
    <row r="18" spans="1:67" ht="30" customHeight="1" thickBot="1" x14ac:dyDescent="0.35">
      <c r="A18" s="56">
        <v>12</v>
      </c>
      <c r="B18" s="55" t="s">
        <v>21</v>
      </c>
      <c r="C18" s="51">
        <v>34415</v>
      </c>
      <c r="D18" s="50">
        <v>154765</v>
      </c>
      <c r="E18" s="50">
        <v>29805</v>
      </c>
      <c r="F18" s="50">
        <v>121761.89954730004</v>
      </c>
      <c r="G18" s="53">
        <v>31277</v>
      </c>
      <c r="H18" s="52">
        <v>124425.8995473</v>
      </c>
      <c r="I18" s="49">
        <f t="shared" si="0"/>
        <v>-13.395321807351445</v>
      </c>
      <c r="J18" s="49">
        <f t="shared" si="1"/>
        <v>-21.324653799437833</v>
      </c>
      <c r="K18" s="10">
        <f t="shared" si="17"/>
        <v>-4.9387686629760106</v>
      </c>
      <c r="L18" s="10">
        <f t="shared" si="2"/>
        <v>-2.1878765113754568</v>
      </c>
      <c r="M18" s="50">
        <v>3165</v>
      </c>
      <c r="N18" s="50">
        <v>111915</v>
      </c>
      <c r="O18" s="54">
        <v>1517</v>
      </c>
      <c r="P18" s="50">
        <v>100299.11880399998</v>
      </c>
      <c r="Q18" s="53">
        <v>1497</v>
      </c>
      <c r="R18" s="52">
        <v>100299.11880399998</v>
      </c>
      <c r="S18" s="49">
        <f t="shared" si="3"/>
        <v>-52.069510268562404</v>
      </c>
      <c r="T18" s="49">
        <f t="shared" si="4"/>
        <v>-10.379199567528943</v>
      </c>
      <c r="U18" s="10">
        <f t="shared" si="5"/>
        <v>1.3183915622940012</v>
      </c>
      <c r="V18" s="10">
        <f t="shared" si="6"/>
        <v>0</v>
      </c>
      <c r="W18" s="51">
        <v>499</v>
      </c>
      <c r="X18" s="50">
        <v>47265</v>
      </c>
      <c r="Y18" s="50">
        <v>273</v>
      </c>
      <c r="Z18" s="81">
        <v>44245.468393000003</v>
      </c>
      <c r="AA18" s="88">
        <v>230</v>
      </c>
      <c r="AB18" s="89">
        <v>43860.3996988</v>
      </c>
      <c r="AC18" s="83">
        <f t="shared" si="7"/>
        <v>-45.290581162324649</v>
      </c>
      <c r="AD18" s="49">
        <f t="shared" si="8"/>
        <v>-6.3885149836030832</v>
      </c>
      <c r="AE18" s="10">
        <f t="shared" si="9"/>
        <v>15.75091575091575</v>
      </c>
      <c r="AF18" s="10">
        <f t="shared" si="10"/>
        <v>0.87030086511848059</v>
      </c>
      <c r="AG18" s="48">
        <v>38079</v>
      </c>
      <c r="AH18" s="48">
        <v>313945</v>
      </c>
      <c r="AI18" s="48">
        <f t="shared" si="11"/>
        <v>31595</v>
      </c>
      <c r="AJ18" s="90">
        <f t="shared" si="12"/>
        <v>266306.4867443</v>
      </c>
      <c r="AK18" s="92">
        <f t="shared" si="18"/>
        <v>33004</v>
      </c>
      <c r="AL18" s="93">
        <f t="shared" si="19"/>
        <v>268585.41805009998</v>
      </c>
      <c r="AM18" s="82">
        <f t="shared" si="13"/>
        <v>-13.327555870689881</v>
      </c>
      <c r="AN18" s="30">
        <f t="shared" si="14"/>
        <v>-15.174158930927392</v>
      </c>
      <c r="AO18" s="10">
        <f t="shared" si="15"/>
        <v>4.2691794933947405</v>
      </c>
      <c r="AP18" s="10">
        <f t="shared" si="16"/>
        <v>0.84849405539018774</v>
      </c>
    </row>
    <row r="19" spans="1:67" s="3" customFormat="1" ht="30" customHeight="1" thickBot="1" x14ac:dyDescent="0.35">
      <c r="A19" s="47"/>
      <c r="B19" s="46" t="s">
        <v>20</v>
      </c>
      <c r="C19" s="12">
        <f t="shared" ref="C19:H19" si="20">SUM(C7:C18)</f>
        <v>433006</v>
      </c>
      <c r="D19" s="12">
        <f t="shared" si="20"/>
        <v>1793462.3121343001</v>
      </c>
      <c r="E19" s="12">
        <f t="shared" si="20"/>
        <v>426444.75</v>
      </c>
      <c r="F19" s="12">
        <f t="shared" si="20"/>
        <v>1772552.8657489067</v>
      </c>
      <c r="G19" s="94">
        <f t="shared" si="20"/>
        <v>411132.72499999998</v>
      </c>
      <c r="H19" s="94">
        <f t="shared" si="20"/>
        <v>1691146.2504183883</v>
      </c>
      <c r="I19" s="11">
        <f>(G19-C19)/C19*100</f>
        <v>-5.0514946675103856</v>
      </c>
      <c r="J19" s="11">
        <f>(H19-D19)/D19*100</f>
        <v>-5.7049462943077494</v>
      </c>
      <c r="K19" s="14">
        <f>(G19-E19)/G19*100</f>
        <v>-3.7243508163939087</v>
      </c>
      <c r="L19" s="14">
        <f>(H19-F19)/F19*100</f>
        <v>-4.5926198819533663</v>
      </c>
      <c r="M19" s="12">
        <f t="shared" ref="M19:R19" si="21">SUM(M7:M18)</f>
        <v>28394</v>
      </c>
      <c r="N19" s="12">
        <f t="shared" si="21"/>
        <v>1133382.6966489998</v>
      </c>
      <c r="O19" s="12">
        <f t="shared" si="21"/>
        <v>28356.18</v>
      </c>
      <c r="P19" s="12">
        <f t="shared" si="21"/>
        <v>1261498.6989666831</v>
      </c>
      <c r="Q19" s="12">
        <f t="shared" si="21"/>
        <v>28779.281999999999</v>
      </c>
      <c r="R19" s="12">
        <f t="shared" si="21"/>
        <v>1266640.9096387064</v>
      </c>
      <c r="S19" s="11">
        <f>(Q19-M19)/M19*100</f>
        <v>1.3569134324152963</v>
      </c>
      <c r="T19" s="11">
        <f>(R19-N19)/N19*100</f>
        <v>11.757565505782168</v>
      </c>
      <c r="U19" s="13">
        <f>(Q19-O19)/O19*100</f>
        <v>1.4920980188445656</v>
      </c>
      <c r="V19" s="13">
        <f>(R19-P19)/P19*100</f>
        <v>0.40762710863160778</v>
      </c>
      <c r="W19" s="12">
        <f t="shared" ref="W19:AB19" si="22">SUM(W7:W18)</f>
        <v>3359</v>
      </c>
      <c r="X19" s="12">
        <f t="shared" si="22"/>
        <v>397344.67846839997</v>
      </c>
      <c r="Y19" s="12">
        <f t="shared" si="22"/>
        <v>4432.8600000000006</v>
      </c>
      <c r="Z19" s="12">
        <f t="shared" si="22"/>
        <v>959663.9942382999</v>
      </c>
      <c r="AA19" s="78">
        <f t="shared" si="22"/>
        <v>2097.203</v>
      </c>
      <c r="AB19" s="78">
        <f t="shared" si="22"/>
        <v>922260.0931088354</v>
      </c>
      <c r="AC19" s="11">
        <f>(AA19-W19)/W19*100</f>
        <v>-37.564662101816012</v>
      </c>
      <c r="AD19" s="11">
        <f>(AB19-X19)/X19*100</f>
        <v>132.10581217892943</v>
      </c>
      <c r="AE19" s="11">
        <f>(AA19-Y19)/Y19*100</f>
        <v>-52.689617989289083</v>
      </c>
      <c r="AF19" s="11">
        <f>(AB19-Z19)/Z19*100</f>
        <v>-3.8976038857384196</v>
      </c>
      <c r="AG19" s="12">
        <f t="shared" ref="AG19:AL19" si="23">SUM(AG7:AG18)</f>
        <v>464759</v>
      </c>
      <c r="AH19" s="12">
        <f t="shared" si="23"/>
        <v>3324189.6872517001</v>
      </c>
      <c r="AI19" s="12">
        <f t="shared" si="23"/>
        <v>459233.79</v>
      </c>
      <c r="AJ19" s="12">
        <f t="shared" si="23"/>
        <v>3993715.5589538896</v>
      </c>
      <c r="AK19" s="78">
        <f t="shared" si="23"/>
        <v>442009.21</v>
      </c>
      <c r="AL19" s="78">
        <f t="shared" si="23"/>
        <v>3880047.2531659305</v>
      </c>
      <c r="AM19" s="11">
        <f t="shared" si="13"/>
        <v>-4.8949649173012206</v>
      </c>
      <c r="AN19" s="11">
        <f>(AL19-AH19)/AH19*100</f>
        <v>16.721595883831466</v>
      </c>
      <c r="AO19" s="14">
        <f>(AK19-AI19)/AI19*100</f>
        <v>-3.7507213918209192</v>
      </c>
      <c r="AP19" s="45">
        <f>(AL19-AJ19)/AJ19*100</f>
        <v>-2.8461793062131173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30" customHeight="1" x14ac:dyDescent="0.3">
      <c r="A20" s="44">
        <v>13</v>
      </c>
      <c r="B20" s="43" t="s">
        <v>19</v>
      </c>
      <c r="C20" s="42">
        <v>5152</v>
      </c>
      <c r="D20" s="41">
        <v>34428.567679899919</v>
      </c>
      <c r="E20" s="41">
        <v>2364</v>
      </c>
      <c r="F20" s="41">
        <v>23299.191010499999</v>
      </c>
      <c r="G20" s="74">
        <v>4822</v>
      </c>
      <c r="H20" s="75">
        <v>35245.360243100011</v>
      </c>
      <c r="I20" s="30">
        <f t="shared" ref="I20:I29" si="24">(E20-C20)/C20*100</f>
        <v>-54.114906832298139</v>
      </c>
      <c r="J20" s="30">
        <f t="shared" ref="J20:J29" si="25">(F20-D20)/D20*100</f>
        <v>-32.32599384579531</v>
      </c>
      <c r="K20" s="10">
        <f t="shared" ref="K20:K34" si="26">(E20-G20)/E20*100</f>
        <v>-103.97631133671743</v>
      </c>
      <c r="L20" s="10">
        <f t="shared" ref="L20:L34" si="27">(F20-H20)/F20*100</f>
        <v>-51.27289281081201</v>
      </c>
      <c r="M20" s="41">
        <v>363</v>
      </c>
      <c r="N20" s="41">
        <v>5913.4480077000035</v>
      </c>
      <c r="O20" s="20">
        <v>1059</v>
      </c>
      <c r="P20" s="41">
        <v>8388.9541306999963</v>
      </c>
      <c r="Q20" s="1">
        <v>92</v>
      </c>
      <c r="R20" s="36">
        <v>5051.7050780999998</v>
      </c>
      <c r="S20" s="30">
        <f t="shared" ref="S20:S29" si="28">(O20-M20)/M20*100</f>
        <v>191.73553719008265</v>
      </c>
      <c r="T20" s="30">
        <f t="shared" ref="T20:T29" si="29">(P20-N20)/N20*100</f>
        <v>41.862313150916236</v>
      </c>
      <c r="U20" s="10">
        <f t="shared" ref="U20:U28" si="30">(O20-Q20)/O20*100</f>
        <v>91.312559017941453</v>
      </c>
      <c r="V20" s="10">
        <f t="shared" ref="V20:V28" si="31">(P20-R20)/P20*100</f>
        <v>39.781467398743878</v>
      </c>
      <c r="W20" s="42">
        <v>22</v>
      </c>
      <c r="X20" s="41">
        <v>3465.8331038000006</v>
      </c>
      <c r="Y20" s="41">
        <v>59</v>
      </c>
      <c r="Z20" s="41">
        <v>191.18068180000006</v>
      </c>
      <c r="AA20" s="1">
        <v>2</v>
      </c>
      <c r="AB20" s="36">
        <v>538.5</v>
      </c>
      <c r="AC20" s="30">
        <f t="shared" ref="AC20:AC28" si="32">(Y20-W20)/W20*100</f>
        <v>168.18181818181819</v>
      </c>
      <c r="AD20" s="30">
        <f t="shared" ref="AD20:AD28" si="33">(Z20-X20)/X20*100</f>
        <v>-94.483846276660401</v>
      </c>
      <c r="AE20" s="10">
        <f t="shared" ref="AE20:AE28" si="34">(Y20-AA20)/Y20*100</f>
        <v>96.610169491525426</v>
      </c>
      <c r="AF20" s="10">
        <f t="shared" ref="AF20:AF28" si="35">(Z20-AB20)/Z20*100</f>
        <v>-181.6707184690037</v>
      </c>
      <c r="AG20" s="20">
        <v>5537</v>
      </c>
      <c r="AH20" s="20">
        <v>43807.848791399927</v>
      </c>
      <c r="AI20" s="20">
        <f t="shared" ref="AI20:AI34" si="36">Y20+O20+E20</f>
        <v>3482</v>
      </c>
      <c r="AJ20" s="20">
        <f t="shared" ref="AJ20:AJ34" si="37">Z20+P20+F20</f>
        <v>31879.325822999996</v>
      </c>
      <c r="AK20" s="20">
        <f t="shared" ref="AK20:AK34" si="38">AA20+Q20+G20</f>
        <v>4916</v>
      </c>
      <c r="AL20" s="20">
        <f t="shared" ref="AL20:AL34" si="39">AB20+R20+H20</f>
        <v>40835.565321200011</v>
      </c>
      <c r="AM20" s="30">
        <f t="shared" si="13"/>
        <v>-11.215459635181507</v>
      </c>
      <c r="AN20" s="30">
        <f t="shared" ref="AN20:AN34" si="40">(AJ20-AH20)/AH20*100</f>
        <v>-27.229191337835474</v>
      </c>
      <c r="AO20" s="10">
        <f t="shared" ref="AO20:AP24" si="41">(AK20-AI20)/AK20*100</f>
        <v>29.170056956875506</v>
      </c>
      <c r="AP20" s="10">
        <f t="shared" si="41"/>
        <v>21.932448902697899</v>
      </c>
    </row>
    <row r="21" spans="1:67" ht="30" customHeight="1" x14ac:dyDescent="0.3">
      <c r="A21" s="34">
        <v>14</v>
      </c>
      <c r="B21" s="33" t="s">
        <v>18</v>
      </c>
      <c r="C21" s="38">
        <v>3058</v>
      </c>
      <c r="D21" s="37">
        <v>12405.092284699998</v>
      </c>
      <c r="E21" s="37">
        <v>2220</v>
      </c>
      <c r="F21" s="37">
        <v>12591.416997300001</v>
      </c>
      <c r="G21" s="74">
        <v>2197</v>
      </c>
      <c r="H21" s="75">
        <v>12558.372270199998</v>
      </c>
      <c r="I21" s="30">
        <f t="shared" si="24"/>
        <v>-27.403531720078483</v>
      </c>
      <c r="J21" s="30">
        <f t="shared" si="25"/>
        <v>1.5020018257325558</v>
      </c>
      <c r="K21" s="10">
        <f t="shared" si="26"/>
        <v>1.0360360360360361</v>
      </c>
      <c r="L21" s="10">
        <f t="shared" si="27"/>
        <v>0.26243850955844633</v>
      </c>
      <c r="M21" s="37">
        <v>167</v>
      </c>
      <c r="N21" s="37">
        <v>4278.2711314000007</v>
      </c>
      <c r="O21" s="39">
        <v>172</v>
      </c>
      <c r="P21" s="37">
        <v>4414.7974283999993</v>
      </c>
      <c r="Q21" s="1">
        <v>182</v>
      </c>
      <c r="R21" s="36">
        <v>5252.7383557000012</v>
      </c>
      <c r="S21" s="30">
        <f t="shared" si="28"/>
        <v>2.9940119760479043</v>
      </c>
      <c r="T21" s="30">
        <f t="shared" si="29"/>
        <v>3.1911557918331912</v>
      </c>
      <c r="U21" s="10">
        <f t="shared" si="30"/>
        <v>-5.8139534883720927</v>
      </c>
      <c r="V21" s="10">
        <f t="shared" si="31"/>
        <v>-18.980280316138685</v>
      </c>
      <c r="W21" s="38">
        <v>7</v>
      </c>
      <c r="X21" s="37">
        <v>509.45673290000002</v>
      </c>
      <c r="Y21" s="37">
        <v>4</v>
      </c>
      <c r="Z21" s="37">
        <v>176.52679230000001</v>
      </c>
      <c r="AA21" s="1">
        <v>13</v>
      </c>
      <c r="AB21" s="36">
        <v>1628.7219840999999</v>
      </c>
      <c r="AC21" s="30">
        <f t="shared" si="32"/>
        <v>-42.857142857142854</v>
      </c>
      <c r="AD21" s="30">
        <f t="shared" si="33"/>
        <v>-65.349993257494148</v>
      </c>
      <c r="AE21" s="10">
        <f t="shared" si="34"/>
        <v>-225</v>
      </c>
      <c r="AF21" s="10">
        <f t="shared" si="35"/>
        <v>-822.64860357970713</v>
      </c>
      <c r="AG21" s="20">
        <v>3232</v>
      </c>
      <c r="AH21" s="20">
        <v>17192.820148999999</v>
      </c>
      <c r="AI21" s="20">
        <f t="shared" si="36"/>
        <v>2396</v>
      </c>
      <c r="AJ21" s="20">
        <f t="shared" si="37"/>
        <v>17182.741217999999</v>
      </c>
      <c r="AK21" s="20">
        <f t="shared" si="38"/>
        <v>2392</v>
      </c>
      <c r="AL21" s="20">
        <f t="shared" si="39"/>
        <v>19439.832609999998</v>
      </c>
      <c r="AM21" s="30">
        <f t="shared" si="13"/>
        <v>-25.990099009900991</v>
      </c>
      <c r="AN21" s="30">
        <f t="shared" si="40"/>
        <v>-5.8622907194118709E-2</v>
      </c>
      <c r="AO21" s="10">
        <f t="shared" si="41"/>
        <v>-0.16722408026755853</v>
      </c>
      <c r="AP21" s="10">
        <f t="shared" si="41"/>
        <v>11.610652402628887</v>
      </c>
    </row>
    <row r="22" spans="1:67" ht="30" customHeight="1" x14ac:dyDescent="0.3">
      <c r="A22" s="34">
        <v>15</v>
      </c>
      <c r="B22" s="33" t="s">
        <v>17</v>
      </c>
      <c r="C22" s="38">
        <v>5415</v>
      </c>
      <c r="D22" s="37">
        <v>167911.58802432625</v>
      </c>
      <c r="E22" s="37">
        <v>144167</v>
      </c>
      <c r="F22" s="37">
        <v>603381.49471171806</v>
      </c>
      <c r="G22" s="74">
        <v>153209</v>
      </c>
      <c r="H22" s="75">
        <v>692563.42617530632</v>
      </c>
      <c r="I22" s="30">
        <f t="shared" si="24"/>
        <v>2562.3638042474608</v>
      </c>
      <c r="J22" s="30">
        <f t="shared" si="25"/>
        <v>259.34476102048592</v>
      </c>
      <c r="K22" s="10">
        <f t="shared" si="26"/>
        <v>-6.2718930129641315</v>
      </c>
      <c r="L22" s="10">
        <f t="shared" si="27"/>
        <v>-14.780355752573646</v>
      </c>
      <c r="M22" s="37">
        <v>4361</v>
      </c>
      <c r="N22" s="37">
        <v>317442.34409764939</v>
      </c>
      <c r="O22" s="39">
        <v>19151</v>
      </c>
      <c r="P22" s="37">
        <v>820179.91586171498</v>
      </c>
      <c r="Q22" s="74">
        <v>18510</v>
      </c>
      <c r="R22" s="75">
        <v>858207.89206574112</v>
      </c>
      <c r="S22" s="30">
        <f t="shared" si="28"/>
        <v>339.14239853244669</v>
      </c>
      <c r="T22" s="30">
        <f t="shared" si="29"/>
        <v>158.37130146991888</v>
      </c>
      <c r="U22" s="10">
        <f t="shared" si="30"/>
        <v>3.3470837032008776</v>
      </c>
      <c r="V22" s="10">
        <f t="shared" si="31"/>
        <v>-4.6365407721636753</v>
      </c>
      <c r="W22" s="38">
        <v>1583</v>
      </c>
      <c r="X22" s="37">
        <v>281455.62026100012</v>
      </c>
      <c r="Y22" s="37">
        <v>3548</v>
      </c>
      <c r="Z22" s="37">
        <v>482883.83294599992</v>
      </c>
      <c r="AA22" s="74">
        <v>3416</v>
      </c>
      <c r="AB22" s="75">
        <v>468781.3224912649</v>
      </c>
      <c r="AC22" s="30">
        <f t="shared" si="32"/>
        <v>124.13139608338597</v>
      </c>
      <c r="AD22" s="30">
        <f t="shared" si="33"/>
        <v>71.566598136576872</v>
      </c>
      <c r="AE22" s="10">
        <f t="shared" si="34"/>
        <v>3.720405862457723</v>
      </c>
      <c r="AF22" s="10">
        <f t="shared" si="35"/>
        <v>2.9204768295301533</v>
      </c>
      <c r="AG22" s="20">
        <v>11359</v>
      </c>
      <c r="AH22" s="20">
        <v>766809.55238297582</v>
      </c>
      <c r="AI22" s="20">
        <f t="shared" si="36"/>
        <v>166866</v>
      </c>
      <c r="AJ22" s="20">
        <f t="shared" si="37"/>
        <v>1906445.2435194328</v>
      </c>
      <c r="AK22" s="20">
        <f t="shared" si="38"/>
        <v>175135</v>
      </c>
      <c r="AL22" s="20">
        <f t="shared" si="39"/>
        <v>2019552.6407323123</v>
      </c>
      <c r="AM22" s="30">
        <f t="shared" si="13"/>
        <v>1441.8170613610353</v>
      </c>
      <c r="AN22" s="30">
        <f t="shared" si="40"/>
        <v>148.62043483872469</v>
      </c>
      <c r="AO22" s="10">
        <f t="shared" si="41"/>
        <v>4.7215005567133925</v>
      </c>
      <c r="AP22" s="10">
        <f t="shared" si="41"/>
        <v>5.6006164400778129</v>
      </c>
    </row>
    <row r="23" spans="1:67" ht="30" customHeight="1" x14ac:dyDescent="0.3">
      <c r="A23" s="34">
        <v>16</v>
      </c>
      <c r="B23" s="33" t="s">
        <v>16</v>
      </c>
      <c r="C23" s="38">
        <v>21302</v>
      </c>
      <c r="D23" s="37">
        <v>235266.41721479999</v>
      </c>
      <c r="E23" s="37">
        <v>17834</v>
      </c>
      <c r="F23" s="37">
        <v>280279.98146364192</v>
      </c>
      <c r="G23" s="74">
        <v>17847</v>
      </c>
      <c r="H23" s="75">
        <v>300419.76387823542</v>
      </c>
      <c r="I23" s="30">
        <f t="shared" si="24"/>
        <v>-16.280161487184301</v>
      </c>
      <c r="J23" s="30">
        <f t="shared" si="25"/>
        <v>19.133017275365827</v>
      </c>
      <c r="K23" s="10">
        <f t="shared" si="26"/>
        <v>-7.2894471234720204E-2</v>
      </c>
      <c r="L23" s="10">
        <f t="shared" si="27"/>
        <v>-7.1855943151637627</v>
      </c>
      <c r="M23" s="37">
        <v>6180</v>
      </c>
      <c r="N23" s="37">
        <v>205913.6931336</v>
      </c>
      <c r="O23" s="39">
        <v>5382</v>
      </c>
      <c r="P23" s="37">
        <v>234629.7718264212</v>
      </c>
      <c r="Q23" s="74">
        <v>5413</v>
      </c>
      <c r="R23" s="75">
        <v>246181.23255357301</v>
      </c>
      <c r="S23" s="30">
        <f t="shared" si="28"/>
        <v>-12.9126213592233</v>
      </c>
      <c r="T23" s="30">
        <f t="shared" si="29"/>
        <v>13.945686785477529</v>
      </c>
      <c r="U23" s="10">
        <f t="shared" si="30"/>
        <v>-0.57599405425492378</v>
      </c>
      <c r="V23" s="10">
        <f t="shared" si="31"/>
        <v>-4.9232715171788</v>
      </c>
      <c r="W23" s="38">
        <v>778</v>
      </c>
      <c r="X23" s="37">
        <v>50119.391103700007</v>
      </c>
      <c r="Y23" s="37">
        <v>741</v>
      </c>
      <c r="Z23" s="37">
        <v>61812.932179833413</v>
      </c>
      <c r="AA23" s="74">
        <v>750</v>
      </c>
      <c r="AB23" s="75">
        <v>66677.980495042895</v>
      </c>
      <c r="AC23" s="30">
        <f t="shared" si="32"/>
        <v>-4.7557840616966578</v>
      </c>
      <c r="AD23" s="30">
        <f t="shared" si="33"/>
        <v>23.331370989601155</v>
      </c>
      <c r="AE23" s="10">
        <f t="shared" si="34"/>
        <v>-1.214574898785425</v>
      </c>
      <c r="AF23" s="10">
        <f t="shared" si="35"/>
        <v>-7.870599474322808</v>
      </c>
      <c r="AG23" s="20">
        <v>28260</v>
      </c>
      <c r="AH23" s="20">
        <v>491299.5014521</v>
      </c>
      <c r="AI23" s="20">
        <f t="shared" si="36"/>
        <v>23957</v>
      </c>
      <c r="AJ23" s="20">
        <f t="shared" si="37"/>
        <v>576722.68546989653</v>
      </c>
      <c r="AK23" s="20">
        <f t="shared" si="38"/>
        <v>24010</v>
      </c>
      <c r="AL23" s="20">
        <f t="shared" si="39"/>
        <v>613278.97692685132</v>
      </c>
      <c r="AM23" s="30">
        <f t="shared" si="13"/>
        <v>-15.038924274593066</v>
      </c>
      <c r="AN23" s="30">
        <f t="shared" si="40"/>
        <v>17.387191268323523</v>
      </c>
      <c r="AO23" s="10">
        <f t="shared" si="41"/>
        <v>0.22074135776759685</v>
      </c>
      <c r="AP23" s="10">
        <f t="shared" si="41"/>
        <v>5.9607931842273194</v>
      </c>
    </row>
    <row r="24" spans="1:67" ht="30" customHeight="1" x14ac:dyDescent="0.3">
      <c r="A24" s="34">
        <v>17</v>
      </c>
      <c r="B24" s="33" t="s">
        <v>15</v>
      </c>
      <c r="C24" s="38">
        <v>4400</v>
      </c>
      <c r="D24" s="37">
        <v>53786.811917848325</v>
      </c>
      <c r="E24" s="37">
        <v>5295</v>
      </c>
      <c r="F24" s="37">
        <v>69385.375208859492</v>
      </c>
      <c r="G24" s="74">
        <v>5295</v>
      </c>
      <c r="H24" s="75">
        <v>69385.375208859492</v>
      </c>
      <c r="I24" s="30">
        <f t="shared" si="24"/>
        <v>20.34090909090909</v>
      </c>
      <c r="J24" s="30">
        <f t="shared" si="25"/>
        <v>29.000721059347679</v>
      </c>
      <c r="K24" s="10">
        <f t="shared" si="26"/>
        <v>0</v>
      </c>
      <c r="L24" s="10">
        <f t="shared" si="27"/>
        <v>0</v>
      </c>
      <c r="M24" s="37">
        <v>1850</v>
      </c>
      <c r="N24" s="37">
        <v>60628.19079079997</v>
      </c>
      <c r="O24" s="39">
        <v>1992</v>
      </c>
      <c r="P24" s="37">
        <v>78912.081466026502</v>
      </c>
      <c r="Q24" s="74">
        <v>1992</v>
      </c>
      <c r="R24" s="75">
        <v>78912.081466026502</v>
      </c>
      <c r="S24" s="30">
        <f t="shared" si="28"/>
        <v>7.6756756756756754</v>
      </c>
      <c r="T24" s="30">
        <f t="shared" si="29"/>
        <v>30.157407695564984</v>
      </c>
      <c r="U24" s="10">
        <f t="shared" si="30"/>
        <v>0</v>
      </c>
      <c r="V24" s="10">
        <f t="shared" si="31"/>
        <v>0</v>
      </c>
      <c r="W24" s="38">
        <v>384</v>
      </c>
      <c r="X24" s="37">
        <v>26795.941437699999</v>
      </c>
      <c r="Y24" s="37">
        <v>368</v>
      </c>
      <c r="Z24" s="37">
        <v>31193.713527931995</v>
      </c>
      <c r="AA24" s="74">
        <v>368</v>
      </c>
      <c r="AB24" s="75">
        <v>31193.713527931995</v>
      </c>
      <c r="AC24" s="30">
        <f t="shared" si="32"/>
        <v>-4.1666666666666661</v>
      </c>
      <c r="AD24" s="30">
        <f t="shared" si="33"/>
        <v>16.412082779239999</v>
      </c>
      <c r="AE24" s="10">
        <f t="shared" si="34"/>
        <v>0</v>
      </c>
      <c r="AF24" s="10">
        <f t="shared" si="35"/>
        <v>0</v>
      </c>
      <c r="AG24" s="20">
        <v>6634</v>
      </c>
      <c r="AH24" s="20">
        <v>141210.94414634831</v>
      </c>
      <c r="AI24" s="20">
        <f t="shared" si="36"/>
        <v>7655</v>
      </c>
      <c r="AJ24" s="20">
        <f t="shared" si="37"/>
        <v>179491.170202818</v>
      </c>
      <c r="AK24" s="20">
        <f t="shared" si="38"/>
        <v>7655</v>
      </c>
      <c r="AL24" s="20">
        <f t="shared" si="39"/>
        <v>179491.170202818</v>
      </c>
      <c r="AM24" s="30">
        <f t="shared" si="13"/>
        <v>15.390413023816702</v>
      </c>
      <c r="AN24" s="30">
        <f t="shared" si="40"/>
        <v>27.108540551075698</v>
      </c>
      <c r="AO24" s="10">
        <f t="shared" si="41"/>
        <v>0</v>
      </c>
      <c r="AP24" s="10">
        <f t="shared" si="41"/>
        <v>0</v>
      </c>
    </row>
    <row r="25" spans="1:67" ht="30" customHeight="1" x14ac:dyDescent="0.3">
      <c r="A25" s="34">
        <v>18</v>
      </c>
      <c r="B25" s="33" t="s">
        <v>14</v>
      </c>
      <c r="C25" s="38">
        <v>1657</v>
      </c>
      <c r="D25" s="37">
        <v>33272</v>
      </c>
      <c r="E25" s="37">
        <v>3074</v>
      </c>
      <c r="F25" s="37">
        <v>59878.525518899798</v>
      </c>
      <c r="G25" s="74">
        <v>0</v>
      </c>
      <c r="H25" s="75">
        <v>0</v>
      </c>
      <c r="I25" s="30">
        <f t="shared" si="24"/>
        <v>85.515992757996386</v>
      </c>
      <c r="J25" s="30">
        <f t="shared" si="25"/>
        <v>79.966715312875081</v>
      </c>
      <c r="K25" s="10">
        <f t="shared" si="26"/>
        <v>100</v>
      </c>
      <c r="L25" s="10">
        <f t="shared" si="27"/>
        <v>100</v>
      </c>
      <c r="M25" s="37">
        <v>609</v>
      </c>
      <c r="N25" s="37">
        <v>28432</v>
      </c>
      <c r="O25" s="39">
        <v>1046</v>
      </c>
      <c r="P25" s="37">
        <v>38865.839935863893</v>
      </c>
      <c r="Q25" s="74">
        <v>0</v>
      </c>
      <c r="R25" s="75">
        <v>0</v>
      </c>
      <c r="S25" s="30">
        <f t="shared" si="28"/>
        <v>71.756978653530382</v>
      </c>
      <c r="T25" s="30">
        <f t="shared" si="29"/>
        <v>36.697523691136368</v>
      </c>
      <c r="U25" s="10">
        <f t="shared" si="30"/>
        <v>100</v>
      </c>
      <c r="V25" s="10">
        <f t="shared" si="31"/>
        <v>100</v>
      </c>
      <c r="W25" s="38">
        <v>221</v>
      </c>
      <c r="X25" s="37">
        <v>31275</v>
      </c>
      <c r="Y25" s="37">
        <v>278</v>
      </c>
      <c r="Z25" s="37">
        <v>40513.819116843071</v>
      </c>
      <c r="AA25" s="74">
        <v>0</v>
      </c>
      <c r="AB25" s="75">
        <v>0</v>
      </c>
      <c r="AC25" s="30">
        <f t="shared" si="32"/>
        <v>25.791855203619914</v>
      </c>
      <c r="AD25" s="30">
        <f t="shared" si="33"/>
        <v>29.540588702935477</v>
      </c>
      <c r="AE25" s="10">
        <f t="shared" si="34"/>
        <v>100</v>
      </c>
      <c r="AF25" s="10">
        <f t="shared" si="35"/>
        <v>100</v>
      </c>
      <c r="AG25" s="20">
        <v>2487</v>
      </c>
      <c r="AH25" s="20">
        <v>92979</v>
      </c>
      <c r="AI25" s="20">
        <f t="shared" si="36"/>
        <v>4398</v>
      </c>
      <c r="AJ25" s="20">
        <f t="shared" si="37"/>
        <v>139258.18457160675</v>
      </c>
      <c r="AK25" s="20">
        <f t="shared" si="38"/>
        <v>0</v>
      </c>
      <c r="AL25" s="20">
        <f t="shared" si="39"/>
        <v>0</v>
      </c>
      <c r="AM25" s="30">
        <f t="shared" si="13"/>
        <v>-100</v>
      </c>
      <c r="AN25" s="30">
        <f t="shared" si="40"/>
        <v>49.773803301397898</v>
      </c>
      <c r="AO25" s="10">
        <v>0</v>
      </c>
      <c r="AP25" s="10">
        <v>0</v>
      </c>
    </row>
    <row r="26" spans="1:67" ht="30" customHeight="1" x14ac:dyDescent="0.3">
      <c r="A26" s="34">
        <v>19</v>
      </c>
      <c r="B26" s="33" t="s">
        <v>13</v>
      </c>
      <c r="C26" s="38">
        <v>149</v>
      </c>
      <c r="D26" s="37">
        <v>6092.33</v>
      </c>
      <c r="E26" s="37">
        <v>128</v>
      </c>
      <c r="F26" s="37">
        <v>7926</v>
      </c>
      <c r="G26" s="74">
        <v>0</v>
      </c>
      <c r="H26" s="75">
        <v>0</v>
      </c>
      <c r="I26" s="30">
        <f t="shared" si="24"/>
        <v>-14.093959731543624</v>
      </c>
      <c r="J26" s="30">
        <f t="shared" si="25"/>
        <v>30.098008479514409</v>
      </c>
      <c r="K26" s="10">
        <f t="shared" si="26"/>
        <v>100</v>
      </c>
      <c r="L26" s="10">
        <f t="shared" si="27"/>
        <v>100</v>
      </c>
      <c r="M26" s="37">
        <v>34</v>
      </c>
      <c r="N26" s="37">
        <v>4164.5199999999995</v>
      </c>
      <c r="O26" s="39">
        <v>57</v>
      </c>
      <c r="P26" s="37">
        <v>5529</v>
      </c>
      <c r="Q26" s="74">
        <v>0</v>
      </c>
      <c r="R26" s="75">
        <v>0</v>
      </c>
      <c r="S26" s="30">
        <f t="shared" si="28"/>
        <v>67.64705882352942</v>
      </c>
      <c r="T26" s="30">
        <f t="shared" si="29"/>
        <v>32.76440021899284</v>
      </c>
      <c r="U26" s="10">
        <f t="shared" si="30"/>
        <v>100</v>
      </c>
      <c r="V26" s="10">
        <f t="shared" si="31"/>
        <v>100</v>
      </c>
      <c r="W26" s="38">
        <v>10</v>
      </c>
      <c r="X26" s="37">
        <v>1590.15</v>
      </c>
      <c r="Y26" s="37">
        <v>36</v>
      </c>
      <c r="Z26" s="37">
        <v>6757</v>
      </c>
      <c r="AA26" s="74">
        <v>0</v>
      </c>
      <c r="AB26" s="75">
        <v>0</v>
      </c>
      <c r="AC26" s="30">
        <f t="shared" si="32"/>
        <v>260</v>
      </c>
      <c r="AD26" s="30">
        <f t="shared" si="33"/>
        <v>324.92846586799988</v>
      </c>
      <c r="AE26" s="10">
        <f t="shared" si="34"/>
        <v>100</v>
      </c>
      <c r="AF26" s="10">
        <f t="shared" si="35"/>
        <v>100</v>
      </c>
      <c r="AG26" s="20">
        <v>193</v>
      </c>
      <c r="AH26" s="20">
        <v>11846.999999999998</v>
      </c>
      <c r="AI26" s="20">
        <f t="shared" si="36"/>
        <v>221</v>
      </c>
      <c r="AJ26" s="20">
        <f t="shared" si="37"/>
        <v>20212</v>
      </c>
      <c r="AK26" s="20">
        <f t="shared" si="38"/>
        <v>0</v>
      </c>
      <c r="AL26" s="20">
        <f t="shared" si="39"/>
        <v>0</v>
      </c>
      <c r="AM26" s="30">
        <f t="shared" si="13"/>
        <v>-100</v>
      </c>
      <c r="AN26" s="30">
        <f t="shared" si="40"/>
        <v>70.608592892715478</v>
      </c>
      <c r="AO26" s="10" t="e">
        <f t="shared" ref="AO26:AO38" si="42">(AK26-AI26)/AK26*100</f>
        <v>#DIV/0!</v>
      </c>
      <c r="AP26" s="10" t="e">
        <f t="shared" ref="AP26:AP38" si="43">(AL26-AJ26)/AL26*100</f>
        <v>#DIV/0!</v>
      </c>
    </row>
    <row r="27" spans="1:67" ht="30" customHeight="1" x14ac:dyDescent="0.3">
      <c r="A27" s="34">
        <v>20</v>
      </c>
      <c r="B27" s="33" t="s">
        <v>12</v>
      </c>
      <c r="C27" s="38">
        <v>99999</v>
      </c>
      <c r="D27" s="37">
        <v>51949.977521411158</v>
      </c>
      <c r="E27" s="37">
        <v>50110</v>
      </c>
      <c r="F27" s="37">
        <v>48980.956733841012</v>
      </c>
      <c r="G27" s="74">
        <v>45918</v>
      </c>
      <c r="H27" s="75">
        <v>40451.380000000005</v>
      </c>
      <c r="I27" s="30">
        <f t="shared" si="24"/>
        <v>-49.889498894988947</v>
      </c>
      <c r="J27" s="30">
        <f t="shared" si="25"/>
        <v>-5.7151531708487555</v>
      </c>
      <c r="K27" s="10">
        <f t="shared" si="26"/>
        <v>8.3655956894831363</v>
      </c>
      <c r="L27" s="10">
        <f t="shared" si="27"/>
        <v>17.414067226555236</v>
      </c>
      <c r="M27" s="37">
        <v>3663</v>
      </c>
      <c r="N27" s="37">
        <v>45657.115348181003</v>
      </c>
      <c r="O27" s="39">
        <v>3279</v>
      </c>
      <c r="P27" s="37">
        <v>44302.114138225006</v>
      </c>
      <c r="Q27" s="74">
        <v>2939</v>
      </c>
      <c r="R27" s="75">
        <v>40318.609999999993</v>
      </c>
      <c r="S27" s="30">
        <f t="shared" si="28"/>
        <v>-10.483210483210485</v>
      </c>
      <c r="T27" s="30">
        <f t="shared" si="29"/>
        <v>-2.9677766534805423</v>
      </c>
      <c r="U27" s="10">
        <f t="shared" si="30"/>
        <v>10.36901494358036</v>
      </c>
      <c r="V27" s="10">
        <f t="shared" si="31"/>
        <v>8.9916795523488187</v>
      </c>
      <c r="W27" s="38">
        <v>253</v>
      </c>
      <c r="X27" s="37">
        <v>17542.573911100004</v>
      </c>
      <c r="Y27" s="37">
        <v>227</v>
      </c>
      <c r="Z27" s="37">
        <v>22687.830633400004</v>
      </c>
      <c r="AA27" s="74">
        <v>220</v>
      </c>
      <c r="AB27" s="75">
        <v>19513.259999999995</v>
      </c>
      <c r="AC27" s="30">
        <f t="shared" si="32"/>
        <v>-10.276679841897234</v>
      </c>
      <c r="AD27" s="30">
        <f t="shared" si="33"/>
        <v>29.330112835063254</v>
      </c>
      <c r="AE27" s="10">
        <f t="shared" si="34"/>
        <v>3.0837004405286343</v>
      </c>
      <c r="AF27" s="10">
        <f t="shared" si="35"/>
        <v>13.992393916792334</v>
      </c>
      <c r="AG27" s="20">
        <v>103915</v>
      </c>
      <c r="AH27" s="20">
        <v>115149.66678069216</v>
      </c>
      <c r="AI27" s="20">
        <f t="shared" si="36"/>
        <v>53616</v>
      </c>
      <c r="AJ27" s="20">
        <f t="shared" si="37"/>
        <v>115970.90150546603</v>
      </c>
      <c r="AK27" s="20">
        <f t="shared" si="38"/>
        <v>49077</v>
      </c>
      <c r="AL27" s="20">
        <f t="shared" si="39"/>
        <v>100283.25</v>
      </c>
      <c r="AM27" s="30">
        <f t="shared" si="13"/>
        <v>-52.771977096665545</v>
      </c>
      <c r="AN27" s="30">
        <f t="shared" si="40"/>
        <v>0.71318897199932385</v>
      </c>
      <c r="AO27" s="10">
        <f t="shared" si="42"/>
        <v>-9.2487315850602112</v>
      </c>
      <c r="AP27" s="10">
        <f t="shared" si="43"/>
        <v>-15.643341739987513</v>
      </c>
    </row>
    <row r="28" spans="1:67" ht="30" customHeight="1" x14ac:dyDescent="0.3">
      <c r="A28" s="34">
        <v>21</v>
      </c>
      <c r="B28" s="33" t="s">
        <v>11</v>
      </c>
      <c r="C28" s="38">
        <v>6880</v>
      </c>
      <c r="D28" s="37">
        <v>134966.85029999999</v>
      </c>
      <c r="E28" s="37">
        <v>5849</v>
      </c>
      <c r="F28" s="37">
        <v>111825.26181340001</v>
      </c>
      <c r="G28" s="74">
        <v>6977</v>
      </c>
      <c r="H28" s="75">
        <v>183136.4</v>
      </c>
      <c r="I28" s="30">
        <f t="shared" si="24"/>
        <v>-14.98546511627907</v>
      </c>
      <c r="J28" s="30">
        <f t="shared" si="25"/>
        <v>-17.146127686288597</v>
      </c>
      <c r="K28" s="10">
        <f t="shared" si="26"/>
        <v>-19.285347922721833</v>
      </c>
      <c r="L28" s="10">
        <f t="shared" si="27"/>
        <v>-63.770150885579937</v>
      </c>
      <c r="M28" s="37">
        <v>2133</v>
      </c>
      <c r="N28" s="37">
        <v>137464.26</v>
      </c>
      <c r="O28" s="39">
        <v>2628</v>
      </c>
      <c r="P28" s="37">
        <v>183738.06066130003</v>
      </c>
      <c r="Q28" s="74">
        <v>2344</v>
      </c>
      <c r="R28" s="75">
        <v>184222.5</v>
      </c>
      <c r="S28" s="30">
        <f t="shared" si="28"/>
        <v>23.206751054852319</v>
      </c>
      <c r="T28" s="30">
        <f t="shared" si="29"/>
        <v>33.66242299001938</v>
      </c>
      <c r="U28" s="10">
        <f t="shared" si="30"/>
        <v>10.80669710806697</v>
      </c>
      <c r="V28" s="10">
        <f t="shared" si="31"/>
        <v>-0.26365758784892201</v>
      </c>
      <c r="W28" s="38">
        <v>593</v>
      </c>
      <c r="X28" s="37">
        <v>89126.11</v>
      </c>
      <c r="Y28" s="37">
        <v>691</v>
      </c>
      <c r="Z28" s="37">
        <v>116247.1816096</v>
      </c>
      <c r="AA28" s="74">
        <v>539</v>
      </c>
      <c r="AB28" s="75">
        <v>90232.88</v>
      </c>
      <c r="AC28" s="30">
        <f t="shared" si="32"/>
        <v>16.526138279932546</v>
      </c>
      <c r="AD28" s="30">
        <f t="shared" si="33"/>
        <v>30.429995889644456</v>
      </c>
      <c r="AE28" s="10">
        <f t="shared" si="34"/>
        <v>21.99710564399421</v>
      </c>
      <c r="AF28" s="10">
        <f t="shared" si="35"/>
        <v>22.378436405422207</v>
      </c>
      <c r="AG28" s="20">
        <v>9606</v>
      </c>
      <c r="AH28" s="20">
        <v>361557.22029999999</v>
      </c>
      <c r="AI28" s="20">
        <f t="shared" si="36"/>
        <v>9168</v>
      </c>
      <c r="AJ28" s="20">
        <f t="shared" si="37"/>
        <v>411810.50408430008</v>
      </c>
      <c r="AK28" s="20">
        <f t="shared" si="38"/>
        <v>9860</v>
      </c>
      <c r="AL28" s="20">
        <f t="shared" si="39"/>
        <v>457591.78</v>
      </c>
      <c r="AM28" s="30">
        <f t="shared" si="13"/>
        <v>2.644180720383094</v>
      </c>
      <c r="AN28" s="30">
        <f t="shared" si="40"/>
        <v>13.899123281953191</v>
      </c>
      <c r="AO28" s="10">
        <f t="shared" si="42"/>
        <v>7.0182555780933065</v>
      </c>
      <c r="AP28" s="10">
        <f t="shared" si="43"/>
        <v>10.004829176717282</v>
      </c>
    </row>
    <row r="29" spans="1:67" ht="30" customHeight="1" x14ac:dyDescent="0.3">
      <c r="A29" s="34">
        <v>22</v>
      </c>
      <c r="B29" s="33" t="s">
        <v>10</v>
      </c>
      <c r="C29" s="38">
        <v>17694</v>
      </c>
      <c r="D29" s="37">
        <v>7184</v>
      </c>
      <c r="E29" s="37">
        <v>109</v>
      </c>
      <c r="F29" s="37">
        <v>3187</v>
      </c>
      <c r="G29" s="74">
        <v>18</v>
      </c>
      <c r="H29" s="75">
        <v>98.52</v>
      </c>
      <c r="I29" s="30">
        <f t="shared" si="24"/>
        <v>-99.383971967898717</v>
      </c>
      <c r="J29" s="30">
        <f t="shared" si="25"/>
        <v>-55.637527839643653</v>
      </c>
      <c r="K29" s="10">
        <f t="shared" si="26"/>
        <v>83.486238532110093</v>
      </c>
      <c r="L29" s="10">
        <f t="shared" si="27"/>
        <v>96.908691559460308</v>
      </c>
      <c r="M29" s="37">
        <v>5535</v>
      </c>
      <c r="N29" s="37">
        <v>2293</v>
      </c>
      <c r="O29" s="39">
        <v>0</v>
      </c>
      <c r="P29" s="37">
        <v>0</v>
      </c>
      <c r="Q29" s="74">
        <v>0</v>
      </c>
      <c r="R29" s="75">
        <v>0</v>
      </c>
      <c r="S29" s="30">
        <f t="shared" si="28"/>
        <v>-100</v>
      </c>
      <c r="T29" s="30">
        <f t="shared" si="29"/>
        <v>-100</v>
      </c>
      <c r="U29" s="10">
        <v>0</v>
      </c>
      <c r="V29" s="10">
        <v>0</v>
      </c>
      <c r="W29" s="38">
        <v>0</v>
      </c>
      <c r="X29" s="37">
        <v>0</v>
      </c>
      <c r="Y29" s="37">
        <v>0</v>
      </c>
      <c r="Z29" s="37">
        <v>0</v>
      </c>
      <c r="AA29" s="74">
        <v>0</v>
      </c>
      <c r="AB29" s="75">
        <v>0</v>
      </c>
      <c r="AC29" s="30">
        <v>0</v>
      </c>
      <c r="AD29" s="30">
        <v>0</v>
      </c>
      <c r="AE29" s="10">
        <v>0</v>
      </c>
      <c r="AF29" s="10">
        <v>0</v>
      </c>
      <c r="AG29" s="20">
        <v>23229</v>
      </c>
      <c r="AH29" s="20">
        <v>9477</v>
      </c>
      <c r="AI29" s="20">
        <f t="shared" si="36"/>
        <v>109</v>
      </c>
      <c r="AJ29" s="20">
        <f t="shared" si="37"/>
        <v>3187</v>
      </c>
      <c r="AK29" s="20">
        <f t="shared" si="38"/>
        <v>18</v>
      </c>
      <c r="AL29" s="20">
        <f t="shared" si="39"/>
        <v>98.52</v>
      </c>
      <c r="AM29" s="30">
        <f t="shared" si="13"/>
        <v>-99.922510654784972</v>
      </c>
      <c r="AN29" s="30">
        <f t="shared" si="40"/>
        <v>-66.371214519362667</v>
      </c>
      <c r="AO29" s="10">
        <f t="shared" si="42"/>
        <v>-505.55555555555554</v>
      </c>
      <c r="AP29" s="10">
        <f t="shared" si="43"/>
        <v>-3134.87616727568</v>
      </c>
    </row>
    <row r="30" spans="1:67" ht="30" customHeight="1" x14ac:dyDescent="0.3">
      <c r="A30" s="34">
        <v>23</v>
      </c>
      <c r="B30" s="33" t="s">
        <v>9</v>
      </c>
      <c r="C30" s="1">
        <v>210</v>
      </c>
      <c r="D30" s="1">
        <v>4976.8155339000041</v>
      </c>
      <c r="E30" s="37">
        <v>2333</v>
      </c>
      <c r="F30" s="37">
        <v>18231.8726646</v>
      </c>
      <c r="G30" s="74">
        <v>388</v>
      </c>
      <c r="H30" s="75">
        <v>8965.8691689000007</v>
      </c>
      <c r="I30" s="30">
        <v>0</v>
      </c>
      <c r="J30" s="30">
        <v>0</v>
      </c>
      <c r="K30" s="10">
        <f t="shared" si="26"/>
        <v>83.369052721817411</v>
      </c>
      <c r="L30" s="10">
        <f t="shared" si="27"/>
        <v>50.823103397882861</v>
      </c>
      <c r="M30" s="37">
        <v>47</v>
      </c>
      <c r="N30" s="37">
        <v>2420.2070110000004</v>
      </c>
      <c r="O30" s="1">
        <v>0</v>
      </c>
      <c r="P30" s="1">
        <v>0</v>
      </c>
      <c r="Q30" s="74">
        <v>105</v>
      </c>
      <c r="R30" s="75">
        <v>8275.1318112999979</v>
      </c>
      <c r="S30" s="30">
        <v>0</v>
      </c>
      <c r="T30" s="30">
        <v>0</v>
      </c>
      <c r="U30" s="10">
        <v>0</v>
      </c>
      <c r="V30" s="10">
        <v>0</v>
      </c>
      <c r="W30" s="1">
        <v>3</v>
      </c>
      <c r="X30" s="36">
        <v>146.61141129999999</v>
      </c>
      <c r="Y30" s="37">
        <v>0</v>
      </c>
      <c r="Z30" s="37">
        <v>0</v>
      </c>
      <c r="AA30" s="74">
        <v>7</v>
      </c>
      <c r="AB30" s="75">
        <v>989.57118450000007</v>
      </c>
      <c r="AC30" s="30">
        <v>0</v>
      </c>
      <c r="AD30" s="30">
        <v>0</v>
      </c>
      <c r="AE30" s="10">
        <v>0</v>
      </c>
      <c r="AF30" s="10">
        <v>0</v>
      </c>
      <c r="AG30" s="20">
        <v>260</v>
      </c>
      <c r="AH30" s="20">
        <v>7543.6339562000048</v>
      </c>
      <c r="AI30" s="20">
        <f t="shared" si="36"/>
        <v>2333</v>
      </c>
      <c r="AJ30" s="20">
        <f t="shared" si="37"/>
        <v>18231.8726646</v>
      </c>
      <c r="AK30" s="20">
        <f t="shared" si="38"/>
        <v>500</v>
      </c>
      <c r="AL30" s="20">
        <f t="shared" si="39"/>
        <v>18230.572164699999</v>
      </c>
      <c r="AM30" s="30">
        <f t="shared" si="13"/>
        <v>92.307692307692307</v>
      </c>
      <c r="AN30" s="30">
        <f t="shared" si="40"/>
        <v>141.68554267688828</v>
      </c>
      <c r="AO30" s="10">
        <f t="shared" si="42"/>
        <v>-366.59999999999997</v>
      </c>
      <c r="AP30" s="10">
        <f t="shared" si="43"/>
        <v>-7.1336208663741229E-3</v>
      </c>
    </row>
    <row r="31" spans="1:67" ht="39" customHeight="1" x14ac:dyDescent="0.3">
      <c r="A31" s="34">
        <v>24</v>
      </c>
      <c r="B31" s="40" t="s">
        <v>8</v>
      </c>
      <c r="C31" s="38">
        <v>15166</v>
      </c>
      <c r="D31" s="37">
        <v>64058.943554440244</v>
      </c>
      <c r="E31" s="37">
        <v>19084</v>
      </c>
      <c r="F31" s="37">
        <v>92290.332366397197</v>
      </c>
      <c r="G31" s="74">
        <v>18495</v>
      </c>
      <c r="H31" s="75">
        <v>93769.833802435605</v>
      </c>
      <c r="I31" s="30">
        <f t="shared" ref="I31:J34" si="44">(E31-C31)/C31*100</f>
        <v>25.834102597916392</v>
      </c>
      <c r="J31" s="30">
        <f t="shared" si="44"/>
        <v>44.07095597504604</v>
      </c>
      <c r="K31" s="10">
        <f t="shared" si="26"/>
        <v>3.0863550618319011</v>
      </c>
      <c r="L31" s="10">
        <f t="shared" si="27"/>
        <v>-1.6030947100338901</v>
      </c>
      <c r="M31" s="37">
        <v>1680</v>
      </c>
      <c r="N31" s="37">
        <v>11731.82702022123</v>
      </c>
      <c r="O31" s="39">
        <v>1151</v>
      </c>
      <c r="P31" s="37">
        <v>9705.9338116824983</v>
      </c>
      <c r="Q31" s="74">
        <v>1120</v>
      </c>
      <c r="R31" s="75">
        <v>9941.0036003120713</v>
      </c>
      <c r="S31" s="30">
        <f>(O31-M31)/M31*100</f>
        <v>-31.488095238095237</v>
      </c>
      <c r="T31" s="30">
        <f>(P31-N31)/N31*100</f>
        <v>-17.268352193114154</v>
      </c>
      <c r="U31" s="10">
        <f>(O31-Q31)/O31*100</f>
        <v>2.6933101650738487</v>
      </c>
      <c r="V31" s="10">
        <f>(P31-R31)/P31*100</f>
        <v>-2.4219183150273738</v>
      </c>
      <c r="W31" s="38">
        <v>5</v>
      </c>
      <c r="X31" s="37">
        <v>325.45815690000001</v>
      </c>
      <c r="Y31" s="37">
        <v>5</v>
      </c>
      <c r="Z31" s="37">
        <v>1207.2609405999999</v>
      </c>
      <c r="AA31" s="74">
        <v>4</v>
      </c>
      <c r="AB31" s="75">
        <v>251.48389460000001</v>
      </c>
      <c r="AC31" s="30">
        <f>(Y31-W31)/W31*100</f>
        <v>0</v>
      </c>
      <c r="AD31" s="30">
        <f>(Z31-X31)/X31*100</f>
        <v>270.94198286477177</v>
      </c>
      <c r="AE31" s="10">
        <f>(Y31-AA31)/Y31*100</f>
        <v>20</v>
      </c>
      <c r="AF31" s="10">
        <f>(Z31-AB31)/Z31*100</f>
        <v>79.169052344639397</v>
      </c>
      <c r="AG31" s="20">
        <v>16851</v>
      </c>
      <c r="AH31" s="20">
        <v>76116.228731561467</v>
      </c>
      <c r="AI31" s="20">
        <f t="shared" si="36"/>
        <v>20240</v>
      </c>
      <c r="AJ31" s="20">
        <f t="shared" si="37"/>
        <v>103203.52711867969</v>
      </c>
      <c r="AK31" s="20">
        <f t="shared" si="38"/>
        <v>19619</v>
      </c>
      <c r="AL31" s="20">
        <f t="shared" si="39"/>
        <v>103962.32129734768</v>
      </c>
      <c r="AM31" s="30">
        <f t="shared" si="13"/>
        <v>16.426324847190077</v>
      </c>
      <c r="AN31" s="30">
        <f t="shared" si="40"/>
        <v>35.586758354314682</v>
      </c>
      <c r="AO31" s="10">
        <f t="shared" si="42"/>
        <v>-3.1652989449003512</v>
      </c>
      <c r="AP31" s="10">
        <f t="shared" si="43"/>
        <v>0.72987421711922296</v>
      </c>
    </row>
    <row r="32" spans="1:67" ht="30" customHeight="1" x14ac:dyDescent="0.3">
      <c r="A32" s="34">
        <v>25</v>
      </c>
      <c r="B32" s="33" t="s">
        <v>7</v>
      </c>
      <c r="C32" s="38">
        <v>6209</v>
      </c>
      <c r="D32" s="37">
        <v>49878.211598800001</v>
      </c>
      <c r="E32" s="37">
        <v>7109</v>
      </c>
      <c r="F32" s="37">
        <v>61874.850671899978</v>
      </c>
      <c r="G32" s="74">
        <v>7042</v>
      </c>
      <c r="H32" s="75">
        <v>54786.039706200034</v>
      </c>
      <c r="I32" s="30">
        <f t="shared" si="44"/>
        <v>14.49508777580931</v>
      </c>
      <c r="J32" s="30">
        <f t="shared" si="44"/>
        <v>24.051862904781053</v>
      </c>
      <c r="K32" s="10">
        <f t="shared" si="26"/>
        <v>0.9424672949781967</v>
      </c>
      <c r="L32" s="10">
        <f t="shared" si="27"/>
        <v>11.456691836380104</v>
      </c>
      <c r="M32" s="37">
        <v>2006</v>
      </c>
      <c r="N32" s="37">
        <v>29184.814218000003</v>
      </c>
      <c r="O32" s="39">
        <v>2151</v>
      </c>
      <c r="P32" s="37">
        <v>30712.962551500019</v>
      </c>
      <c r="Q32" s="74">
        <v>2254</v>
      </c>
      <c r="R32" s="75">
        <v>35780.638892299983</v>
      </c>
      <c r="S32" s="30">
        <f>(O32-M32)/M32*100</f>
        <v>7.2283150548354937</v>
      </c>
      <c r="T32" s="30">
        <f>(P32-N32)/N32*100</f>
        <v>5.2361077993688792</v>
      </c>
      <c r="U32" s="10">
        <f>(O32-Q32)/O32*100</f>
        <v>-4.7884704788470476</v>
      </c>
      <c r="V32" s="10">
        <f>(P32-R32)/P32*100</f>
        <v>-16.500122162759123</v>
      </c>
      <c r="W32" s="38">
        <v>57</v>
      </c>
      <c r="X32" s="37">
        <v>3241.9701928000004</v>
      </c>
      <c r="Y32" s="37">
        <v>60</v>
      </c>
      <c r="Z32" s="37">
        <v>3250.2450371</v>
      </c>
      <c r="AA32" s="74">
        <v>62</v>
      </c>
      <c r="AB32" s="75">
        <v>4931.1607870000007</v>
      </c>
      <c r="AC32" s="30">
        <f>(Y32-W32)/W32*100</f>
        <v>5.2631578947368416</v>
      </c>
      <c r="AD32" s="30">
        <f>(Z32-X32)/X32*100</f>
        <v>0.25524122085936979</v>
      </c>
      <c r="AE32" s="10">
        <f>(Y32-AA32)/Y32*100</f>
        <v>-3.3333333333333335</v>
      </c>
      <c r="AF32" s="10">
        <f>(Z32-AB32)/Z32*100</f>
        <v>-51.716585387044589</v>
      </c>
      <c r="AG32" s="20">
        <v>8272</v>
      </c>
      <c r="AH32" s="20">
        <v>82304.9960096</v>
      </c>
      <c r="AI32" s="20">
        <f t="shared" si="36"/>
        <v>9320</v>
      </c>
      <c r="AJ32" s="20">
        <f t="shared" si="37"/>
        <v>95838.058260499995</v>
      </c>
      <c r="AK32" s="20">
        <f t="shared" si="38"/>
        <v>9358</v>
      </c>
      <c r="AL32" s="20">
        <f t="shared" si="39"/>
        <v>95497.839385500018</v>
      </c>
      <c r="AM32" s="30">
        <f t="shared" si="13"/>
        <v>13.12862669245648</v>
      </c>
      <c r="AN32" s="30">
        <f t="shared" si="40"/>
        <v>16.442576887217765</v>
      </c>
      <c r="AO32" s="10">
        <f t="shared" si="42"/>
        <v>0.40606967300705282</v>
      </c>
      <c r="AP32" s="10">
        <f t="shared" si="43"/>
        <v>-0.35625819095927547</v>
      </c>
    </row>
    <row r="33" spans="1:67" ht="37.950000000000003" customHeight="1" x14ac:dyDescent="0.3">
      <c r="A33" s="34">
        <v>26</v>
      </c>
      <c r="B33" s="40" t="s">
        <v>6</v>
      </c>
      <c r="C33" s="38">
        <v>5</v>
      </c>
      <c r="D33" s="37">
        <v>28.674150000000001</v>
      </c>
      <c r="E33" s="37">
        <v>11008</v>
      </c>
      <c r="F33" s="37">
        <v>1370.7342961999998</v>
      </c>
      <c r="G33" s="74">
        <v>11008</v>
      </c>
      <c r="H33" s="75">
        <v>1370.7342961999998</v>
      </c>
      <c r="I33" s="30">
        <f t="shared" si="44"/>
        <v>220060</v>
      </c>
      <c r="J33" s="30">
        <f t="shared" si="44"/>
        <v>4680.3833634126895</v>
      </c>
      <c r="K33" s="10">
        <f t="shared" si="26"/>
        <v>0</v>
      </c>
      <c r="L33" s="10">
        <f t="shared" si="27"/>
        <v>0</v>
      </c>
      <c r="M33" s="37">
        <v>0</v>
      </c>
      <c r="N33" s="37">
        <v>0</v>
      </c>
      <c r="O33" s="39">
        <v>0</v>
      </c>
      <c r="P33" s="37">
        <v>0</v>
      </c>
      <c r="Q33" s="74">
        <v>0</v>
      </c>
      <c r="R33" s="75">
        <v>0</v>
      </c>
      <c r="S33" s="30">
        <v>0</v>
      </c>
      <c r="T33" s="30">
        <v>0</v>
      </c>
      <c r="U33" s="10">
        <v>0</v>
      </c>
      <c r="V33" s="10">
        <v>0</v>
      </c>
      <c r="W33" s="38">
        <v>0</v>
      </c>
      <c r="X33" s="37">
        <v>0</v>
      </c>
      <c r="Y33" s="37">
        <v>0</v>
      </c>
      <c r="Z33" s="37">
        <v>0</v>
      </c>
      <c r="AA33" s="74">
        <v>0</v>
      </c>
      <c r="AB33" s="75">
        <v>0</v>
      </c>
      <c r="AC33" s="30">
        <v>0</v>
      </c>
      <c r="AD33" s="30">
        <v>0</v>
      </c>
      <c r="AE33" s="30">
        <v>0</v>
      </c>
      <c r="AF33" s="30">
        <v>0</v>
      </c>
      <c r="AG33" s="20">
        <v>5</v>
      </c>
      <c r="AH33" s="20">
        <v>28.674150000000001</v>
      </c>
      <c r="AI33" s="20">
        <f t="shared" si="36"/>
        <v>11008</v>
      </c>
      <c r="AJ33" s="20">
        <f t="shared" si="37"/>
        <v>1370.7342961999998</v>
      </c>
      <c r="AK33" s="20">
        <f t="shared" si="38"/>
        <v>11008</v>
      </c>
      <c r="AL33" s="20">
        <f t="shared" si="39"/>
        <v>1370.7342961999998</v>
      </c>
      <c r="AM33" s="30">
        <f t="shared" si="13"/>
        <v>220060</v>
      </c>
      <c r="AN33" s="30">
        <f t="shared" si="40"/>
        <v>4680.3833634126895</v>
      </c>
      <c r="AO33" s="10">
        <f t="shared" si="42"/>
        <v>0</v>
      </c>
      <c r="AP33" s="10">
        <f t="shared" si="43"/>
        <v>0</v>
      </c>
    </row>
    <row r="34" spans="1:67" ht="36.6" customHeight="1" x14ac:dyDescent="0.3">
      <c r="A34" s="34">
        <v>27</v>
      </c>
      <c r="B34" s="40" t="s">
        <v>5</v>
      </c>
      <c r="C34" s="38">
        <v>168</v>
      </c>
      <c r="D34" s="37">
        <v>3246</v>
      </c>
      <c r="E34" s="37">
        <v>540</v>
      </c>
      <c r="F34" s="37">
        <v>7171.222703700003</v>
      </c>
      <c r="G34" s="74">
        <v>6629</v>
      </c>
      <c r="H34" s="75">
        <v>1032.4200198000001</v>
      </c>
      <c r="I34" s="30">
        <f t="shared" si="44"/>
        <v>221.42857142857144</v>
      </c>
      <c r="J34" s="30">
        <f t="shared" si="44"/>
        <v>120.92491385397422</v>
      </c>
      <c r="K34" s="10">
        <f t="shared" si="26"/>
        <v>-1127.5925925925926</v>
      </c>
      <c r="L34" s="10">
        <f t="shared" si="27"/>
        <v>85.603291621841265</v>
      </c>
      <c r="M34" s="37">
        <v>9</v>
      </c>
      <c r="N34" s="37">
        <v>1020</v>
      </c>
      <c r="O34" s="39">
        <v>13</v>
      </c>
      <c r="P34" s="37">
        <v>1807.8601471000002</v>
      </c>
      <c r="Q34" s="74">
        <v>1</v>
      </c>
      <c r="R34" s="75">
        <v>15.72701</v>
      </c>
      <c r="S34" s="30">
        <f>(O34-M34)/M34*100</f>
        <v>44.444444444444443</v>
      </c>
      <c r="T34" s="30">
        <f>(P34-N34)/N34*100</f>
        <v>77.241190892156879</v>
      </c>
      <c r="U34" s="10">
        <f>(O34-Q34)/O34*100</f>
        <v>92.307692307692307</v>
      </c>
      <c r="V34" s="10">
        <f>(P34-R34)/P34*100</f>
        <v>99.13007596161529</v>
      </c>
      <c r="W34" s="38">
        <v>0</v>
      </c>
      <c r="X34" s="37">
        <v>0</v>
      </c>
      <c r="Y34" s="37">
        <v>0</v>
      </c>
      <c r="Z34" s="37">
        <v>0</v>
      </c>
      <c r="AA34" s="74">
        <v>0</v>
      </c>
      <c r="AB34" s="75">
        <v>0</v>
      </c>
      <c r="AC34" s="30">
        <v>0</v>
      </c>
      <c r="AD34" s="30">
        <v>0</v>
      </c>
      <c r="AE34" s="30">
        <v>0</v>
      </c>
      <c r="AF34" s="30">
        <v>0</v>
      </c>
      <c r="AG34" s="20">
        <v>177</v>
      </c>
      <c r="AH34" s="20">
        <v>4266</v>
      </c>
      <c r="AI34" s="20">
        <f t="shared" si="36"/>
        <v>553</v>
      </c>
      <c r="AJ34" s="20">
        <f t="shared" si="37"/>
        <v>8979.0828508000031</v>
      </c>
      <c r="AK34" s="20">
        <f t="shared" si="38"/>
        <v>6630</v>
      </c>
      <c r="AL34" s="20">
        <f t="shared" si="39"/>
        <v>1048.1470298000002</v>
      </c>
      <c r="AM34" s="30">
        <f t="shared" si="13"/>
        <v>3645.7627118644068</v>
      </c>
      <c r="AN34" s="30">
        <f t="shared" si="40"/>
        <v>110.48014183778723</v>
      </c>
      <c r="AO34" s="10">
        <f t="shared" si="42"/>
        <v>91.659125188536947</v>
      </c>
      <c r="AP34" s="10">
        <f t="shared" si="43"/>
        <v>-756.66252877836484</v>
      </c>
    </row>
    <row r="35" spans="1:67" s="3" customFormat="1" ht="30" customHeight="1" x14ac:dyDescent="0.3">
      <c r="A35" s="34"/>
      <c r="B35" s="33" t="s">
        <v>4</v>
      </c>
      <c r="C35" s="35">
        <f t="shared" ref="C35:H35" si="45">SUM(C20:C34)</f>
        <v>187464</v>
      </c>
      <c r="D35" s="35">
        <f t="shared" si="45"/>
        <v>859452.27978012594</v>
      </c>
      <c r="E35" s="35">
        <f t="shared" si="45"/>
        <v>271224</v>
      </c>
      <c r="F35" s="35">
        <f t="shared" si="45"/>
        <v>1401674.2161609575</v>
      </c>
      <c r="G35" s="35">
        <f t="shared" si="45"/>
        <v>279845</v>
      </c>
      <c r="H35" s="35">
        <f t="shared" si="45"/>
        <v>1493783.4947692372</v>
      </c>
      <c r="I35" s="30">
        <f t="shared" ref="I35:J38" si="46">(G35-C35)/C35*100</f>
        <v>49.279328297699827</v>
      </c>
      <c r="J35" s="30">
        <f t="shared" si="46"/>
        <v>73.806449748599476</v>
      </c>
      <c r="K35" s="10">
        <f>(G35-E35)/G35*100</f>
        <v>3.0806339223498722</v>
      </c>
      <c r="L35" s="10">
        <f>(H35-F35)/F35*100</f>
        <v>6.571375683898764</v>
      </c>
      <c r="M35" s="35">
        <f t="shared" ref="M35:R35" si="47">SUM(M20:M34)</f>
        <v>28637</v>
      </c>
      <c r="N35" s="35">
        <f t="shared" si="47"/>
        <v>856543.69075855159</v>
      </c>
      <c r="O35" s="35">
        <f t="shared" si="47"/>
        <v>38081</v>
      </c>
      <c r="P35" s="35">
        <f t="shared" si="47"/>
        <v>1461187.2919589342</v>
      </c>
      <c r="Q35" s="35">
        <f t="shared" si="47"/>
        <v>34952</v>
      </c>
      <c r="R35" s="35">
        <f t="shared" si="47"/>
        <v>1472159.2608330532</v>
      </c>
      <c r="S35" s="30">
        <f>(Q35-M35)/M35*100</f>
        <v>22.051890910360722</v>
      </c>
      <c r="T35" s="30">
        <f>(R35-N35)/N35*100</f>
        <v>71.872057049339176</v>
      </c>
      <c r="U35" s="32">
        <f>(Q35-O35)/O35*100</f>
        <v>-8.2166959901263112</v>
      </c>
      <c r="V35" s="32">
        <f>(R35-P35)/P35*100</f>
        <v>0.75089408007439407</v>
      </c>
      <c r="W35" s="35">
        <f t="shared" ref="W35:AB35" si="48">SUM(W20:W34)</f>
        <v>3916</v>
      </c>
      <c r="X35" s="35">
        <f t="shared" si="48"/>
        <v>505594.11631120014</v>
      </c>
      <c r="Y35" s="35">
        <f t="shared" si="48"/>
        <v>6017</v>
      </c>
      <c r="Z35" s="35">
        <f t="shared" si="48"/>
        <v>766921.52346540836</v>
      </c>
      <c r="AA35" s="35">
        <f t="shared" si="48"/>
        <v>5381</v>
      </c>
      <c r="AB35" s="35">
        <f t="shared" si="48"/>
        <v>684738.59436443972</v>
      </c>
      <c r="AC35" s="30">
        <f>(AA35-W35)/W35*100</f>
        <v>37.41062308478039</v>
      </c>
      <c r="AD35" s="30">
        <f>(AB35-X35)/X35*100</f>
        <v>35.432468906140059</v>
      </c>
      <c r="AE35" s="30">
        <f>(AA35-Y35)/Y35*100</f>
        <v>-10.570051520691374</v>
      </c>
      <c r="AF35" s="30">
        <f>(AB35-Z35)/Z35*100</f>
        <v>-10.715950274757867</v>
      </c>
      <c r="AG35" s="35">
        <f t="shared" ref="AG35:AL35" si="49">SUM(AG20:AG34)</f>
        <v>220017</v>
      </c>
      <c r="AH35" s="35">
        <f t="shared" si="49"/>
        <v>2221590.0868498771</v>
      </c>
      <c r="AI35" s="35">
        <f t="shared" si="49"/>
        <v>315322</v>
      </c>
      <c r="AJ35" s="35">
        <f t="shared" si="49"/>
        <v>3629783.0315852999</v>
      </c>
      <c r="AK35" s="35">
        <f t="shared" si="49"/>
        <v>320178</v>
      </c>
      <c r="AL35" s="35">
        <f t="shared" si="49"/>
        <v>3650681.3499667295</v>
      </c>
      <c r="AM35" s="30">
        <f t="shared" si="13"/>
        <v>45.52420949290282</v>
      </c>
      <c r="AN35" s="30">
        <f>(AL35-AH35)/AH35*100</f>
        <v>64.327405473043171</v>
      </c>
      <c r="AO35" s="10">
        <f t="shared" si="42"/>
        <v>1.5166563598998057</v>
      </c>
      <c r="AP35" s="10">
        <f t="shared" si="43"/>
        <v>0.57244980807815804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s="3" customFormat="1" ht="30" customHeight="1" x14ac:dyDescent="0.3">
      <c r="A36" s="34"/>
      <c r="B36" s="33" t="s">
        <v>3</v>
      </c>
      <c r="C36" s="31">
        <f t="shared" ref="C36:H36" si="50">C35+C19</f>
        <v>620470</v>
      </c>
      <c r="D36" s="31">
        <f t="shared" si="50"/>
        <v>2652914.5919144261</v>
      </c>
      <c r="E36" s="31">
        <f t="shared" si="50"/>
        <v>697668.75</v>
      </c>
      <c r="F36" s="31">
        <f t="shared" si="50"/>
        <v>3174227.0819098642</v>
      </c>
      <c r="G36" s="31">
        <f t="shared" si="50"/>
        <v>690977.72499999998</v>
      </c>
      <c r="H36" s="31">
        <f t="shared" si="50"/>
        <v>3184929.7451876253</v>
      </c>
      <c r="I36" s="30">
        <f t="shared" si="46"/>
        <v>11.363599368220861</v>
      </c>
      <c r="J36" s="30">
        <f t="shared" si="46"/>
        <v>20.053987222004025</v>
      </c>
      <c r="K36" s="10">
        <f>(G36-E36)/G36*100</f>
        <v>-0.96834163503606763</v>
      </c>
      <c r="L36" s="10">
        <f>(H36-F36)/F36*100</f>
        <v>0.33717383796377659</v>
      </c>
      <c r="M36" s="31">
        <f t="shared" ref="M36:R36" si="51">M35+M19</f>
        <v>57031</v>
      </c>
      <c r="N36" s="31">
        <f t="shared" si="51"/>
        <v>1989926.3874075515</v>
      </c>
      <c r="O36" s="31">
        <f t="shared" si="51"/>
        <v>66437.179999999993</v>
      </c>
      <c r="P36" s="31">
        <f t="shared" si="51"/>
        <v>2722685.9909256175</v>
      </c>
      <c r="Q36" s="31">
        <f t="shared" si="51"/>
        <v>63731.281999999999</v>
      </c>
      <c r="R36" s="31">
        <f t="shared" si="51"/>
        <v>2738800.1704717595</v>
      </c>
      <c r="S36" s="30">
        <f>(Q36-M36)/M36*100</f>
        <v>11.748491171468148</v>
      </c>
      <c r="T36" s="30">
        <f>(R36-N36)/N36*100</f>
        <v>37.633240495887406</v>
      </c>
      <c r="U36" s="32">
        <f>(Q36-O36)/O36*100</f>
        <v>-4.0728670301779726</v>
      </c>
      <c r="V36" s="10">
        <f>(P36-R36)/P36*100</f>
        <v>-0.59184862300862473</v>
      </c>
      <c r="W36" s="31">
        <f t="shared" ref="W36:AB36" si="52">W35+W19</f>
        <v>7275</v>
      </c>
      <c r="X36" s="31">
        <f t="shared" si="52"/>
        <v>902938.79477960011</v>
      </c>
      <c r="Y36" s="31">
        <f t="shared" si="52"/>
        <v>10449.86</v>
      </c>
      <c r="Z36" s="31">
        <f t="shared" si="52"/>
        <v>1726585.5177037083</v>
      </c>
      <c r="AA36" s="31">
        <f t="shared" si="52"/>
        <v>7478.2029999999995</v>
      </c>
      <c r="AB36" s="31">
        <f t="shared" si="52"/>
        <v>1606998.6874732752</v>
      </c>
      <c r="AC36" s="30">
        <f>(AA36-W36)/W36*100</f>
        <v>2.7931683848797184</v>
      </c>
      <c r="AD36" s="30">
        <f>(AB36-X36)/X36*100</f>
        <v>77.974265450132791</v>
      </c>
      <c r="AE36" s="30">
        <f>(AA36-Y36)/Y36*100</f>
        <v>-28.437290068957871</v>
      </c>
      <c r="AF36" s="30">
        <f>(AB36-Z36)/Z36*100</f>
        <v>-6.9262037127172755</v>
      </c>
      <c r="AG36" s="31">
        <f t="shared" ref="AG36:AL36" si="53">AG35+AG19</f>
        <v>684776</v>
      </c>
      <c r="AH36" s="31">
        <f t="shared" si="53"/>
        <v>5545779.7741015777</v>
      </c>
      <c r="AI36" s="31">
        <f t="shared" si="53"/>
        <v>774555.79</v>
      </c>
      <c r="AJ36" s="31">
        <f t="shared" si="53"/>
        <v>7623498.5905391891</v>
      </c>
      <c r="AK36" s="31">
        <f t="shared" si="53"/>
        <v>762187.21</v>
      </c>
      <c r="AL36" s="31">
        <f t="shared" si="53"/>
        <v>7530728.6031326596</v>
      </c>
      <c r="AM36" s="30">
        <f t="shared" si="13"/>
        <v>11.304603257123492</v>
      </c>
      <c r="AN36" s="30">
        <f>(AL36-AH36)/AH36*100</f>
        <v>35.792060086854889</v>
      </c>
      <c r="AO36" s="10">
        <f t="shared" si="42"/>
        <v>-1.6227745411786791</v>
      </c>
      <c r="AP36" s="10">
        <f t="shared" si="43"/>
        <v>-1.2318859475023265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s="17" customFormat="1" ht="30" customHeight="1" thickBot="1" x14ac:dyDescent="0.35">
      <c r="A37" s="29">
        <v>28</v>
      </c>
      <c r="B37" s="28" t="s">
        <v>2</v>
      </c>
      <c r="C37" s="24">
        <v>71915</v>
      </c>
      <c r="D37" s="23">
        <v>57237</v>
      </c>
      <c r="E37" s="23">
        <v>76091</v>
      </c>
      <c r="F37" s="23">
        <v>67238</v>
      </c>
      <c r="G37" s="23">
        <v>78490</v>
      </c>
      <c r="H37" s="23">
        <v>70641.369999999981</v>
      </c>
      <c r="I37" s="19">
        <f t="shared" si="46"/>
        <v>9.1427379545296539</v>
      </c>
      <c r="J37" s="19">
        <f t="shared" si="46"/>
        <v>23.419064591086151</v>
      </c>
      <c r="K37" s="27">
        <f>(G37-E37)/G37*100</f>
        <v>3.0564403108676261</v>
      </c>
      <c r="L37" s="27">
        <f>(H37-F37)/F37*100</f>
        <v>5.0616764329694233</v>
      </c>
      <c r="M37" s="23">
        <v>0</v>
      </c>
      <c r="N37" s="23">
        <v>0</v>
      </c>
      <c r="O37" s="23">
        <v>0</v>
      </c>
      <c r="P37" s="23">
        <v>0</v>
      </c>
      <c r="Q37" s="26">
        <v>0</v>
      </c>
      <c r="R37" s="23">
        <v>0</v>
      </c>
      <c r="S37" s="19">
        <v>0</v>
      </c>
      <c r="T37" s="19">
        <v>0</v>
      </c>
      <c r="U37" s="25">
        <v>0</v>
      </c>
      <c r="V37" s="25">
        <v>0</v>
      </c>
      <c r="W37" s="24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19">
        <v>0</v>
      </c>
      <c r="AD37" s="22">
        <v>0</v>
      </c>
      <c r="AE37" s="22">
        <v>0</v>
      </c>
      <c r="AF37" s="22">
        <v>0</v>
      </c>
      <c r="AG37" s="21">
        <f t="shared" ref="AG37:AL37" si="54">W37+M37+C37</f>
        <v>71915</v>
      </c>
      <c r="AH37" s="21">
        <f t="shared" si="54"/>
        <v>57237</v>
      </c>
      <c r="AI37" s="21">
        <f t="shared" si="54"/>
        <v>76091</v>
      </c>
      <c r="AJ37" s="21">
        <f t="shared" si="54"/>
        <v>67238</v>
      </c>
      <c r="AK37" s="20">
        <f t="shared" si="54"/>
        <v>78490</v>
      </c>
      <c r="AL37" s="20">
        <f t="shared" si="54"/>
        <v>70641.369999999981</v>
      </c>
      <c r="AM37" s="19">
        <f t="shared" si="13"/>
        <v>9.1427379545296539</v>
      </c>
      <c r="AN37" s="19">
        <f>(AL37-AH37)/AH37*100</f>
        <v>23.419064591086151</v>
      </c>
      <c r="AO37" s="10">
        <f t="shared" si="42"/>
        <v>3.0564403108676261</v>
      </c>
      <c r="AP37" s="10">
        <f t="shared" si="43"/>
        <v>4.8178142637946886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</row>
    <row r="38" spans="1:67" s="3" customFormat="1" ht="30" customHeight="1" thickBot="1" x14ac:dyDescent="0.35">
      <c r="A38" s="16"/>
      <c r="B38" s="15" t="s">
        <v>1</v>
      </c>
      <c r="C38" s="12">
        <f t="shared" ref="C38:H38" si="55">C35+C19+C37</f>
        <v>692385</v>
      </c>
      <c r="D38" s="12">
        <f t="shared" si="55"/>
        <v>2710151.5919144261</v>
      </c>
      <c r="E38" s="12">
        <f t="shared" si="55"/>
        <v>773759.75</v>
      </c>
      <c r="F38" s="12">
        <f t="shared" si="55"/>
        <v>3241465.0819098642</v>
      </c>
      <c r="G38" s="12">
        <f t="shared" si="55"/>
        <v>769467.72499999998</v>
      </c>
      <c r="H38" s="12">
        <f t="shared" si="55"/>
        <v>3255571.1151876254</v>
      </c>
      <c r="I38" s="11">
        <f t="shared" si="46"/>
        <v>11.132928211905222</v>
      </c>
      <c r="J38" s="11">
        <f t="shared" si="46"/>
        <v>20.125055915706916</v>
      </c>
      <c r="K38" s="14">
        <f>(G38-E38)/G38*100</f>
        <v>-0.55779142653449476</v>
      </c>
      <c r="L38" s="14">
        <f>(H38-F38)/F38*100</f>
        <v>0.43517461769015714</v>
      </c>
      <c r="M38" s="12">
        <f t="shared" ref="M38:R38" si="56">M35+M19+M37</f>
        <v>57031</v>
      </c>
      <c r="N38" s="12">
        <f t="shared" si="56"/>
        <v>1989926.3874075515</v>
      </c>
      <c r="O38" s="12">
        <f t="shared" si="56"/>
        <v>66437.179999999993</v>
      </c>
      <c r="P38" s="12">
        <f t="shared" si="56"/>
        <v>2722685.9909256175</v>
      </c>
      <c r="Q38" s="12">
        <f t="shared" si="56"/>
        <v>63731.281999999999</v>
      </c>
      <c r="R38" s="12">
        <f t="shared" si="56"/>
        <v>2738800.1704717595</v>
      </c>
      <c r="S38" s="11">
        <f>(Q38-M38)/M38*100</f>
        <v>11.748491171468148</v>
      </c>
      <c r="T38" s="11">
        <f>(R38-N38)/N38*100</f>
        <v>37.633240495887406</v>
      </c>
      <c r="U38" s="13">
        <f>(Q38-O38)/O38*100</f>
        <v>-4.0728670301779726</v>
      </c>
      <c r="V38" s="13">
        <f>(R38-P38)/P38*100</f>
        <v>0.59184862300862473</v>
      </c>
      <c r="W38" s="12">
        <f t="shared" ref="W38:AB38" si="57">W35+W19+W37</f>
        <v>7275</v>
      </c>
      <c r="X38" s="12">
        <f t="shared" si="57"/>
        <v>902938.79477960011</v>
      </c>
      <c r="Y38" s="12">
        <f t="shared" si="57"/>
        <v>10449.86</v>
      </c>
      <c r="Z38" s="12">
        <f t="shared" si="57"/>
        <v>1726585.5177037083</v>
      </c>
      <c r="AA38" s="12">
        <f t="shared" si="57"/>
        <v>7478.2029999999995</v>
      </c>
      <c r="AB38" s="12">
        <f t="shared" si="57"/>
        <v>1606998.6874732752</v>
      </c>
      <c r="AC38" s="11">
        <f>(AA38-W38)/W38*100</f>
        <v>2.7931683848797184</v>
      </c>
      <c r="AD38" s="11">
        <f>(AB38-X38)/X38*100</f>
        <v>77.974265450132791</v>
      </c>
      <c r="AE38" s="11">
        <f>(AA38-Y38)/Y38*100</f>
        <v>-28.437290068957871</v>
      </c>
      <c r="AF38" s="11">
        <f>(AB38-Z38)/Z38*100</f>
        <v>-6.9262037127172755</v>
      </c>
      <c r="AG38" s="12">
        <f t="shared" ref="AG38:AL38" si="58">AG35+AG19+AG37</f>
        <v>756691</v>
      </c>
      <c r="AH38" s="12">
        <f t="shared" si="58"/>
        <v>5603016.7741015777</v>
      </c>
      <c r="AI38" s="12">
        <f t="shared" si="58"/>
        <v>850646.79</v>
      </c>
      <c r="AJ38" s="12">
        <f t="shared" si="58"/>
        <v>7690736.5905391891</v>
      </c>
      <c r="AK38" s="12">
        <f t="shared" si="58"/>
        <v>840677.21</v>
      </c>
      <c r="AL38" s="12">
        <f t="shared" si="58"/>
        <v>7601369.9731326597</v>
      </c>
      <c r="AM38" s="11">
        <f t="shared" si="13"/>
        <v>11.099142186176387</v>
      </c>
      <c r="AN38" s="11">
        <f>(AL38-AH38)/AH38*100</f>
        <v>35.665665115762749</v>
      </c>
      <c r="AO38" s="10">
        <f t="shared" si="42"/>
        <v>-1.1858986875592923</v>
      </c>
      <c r="AP38" s="10">
        <f t="shared" si="43"/>
        <v>-1.1756646199619172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s="3" customFormat="1" ht="15.6" customHeight="1" x14ac:dyDescent="0.3">
      <c r="B39" s="9"/>
      <c r="C39" s="7"/>
      <c r="D39" s="7"/>
      <c r="E39" s="7"/>
      <c r="F39" s="7"/>
      <c r="G39" s="7"/>
      <c r="H39" s="7"/>
      <c r="I39" s="6"/>
      <c r="J39" s="6"/>
      <c r="K39" s="8"/>
      <c r="L39" s="8"/>
      <c r="M39" s="7"/>
      <c r="N39" s="7"/>
      <c r="O39" s="7"/>
      <c r="P39" s="7"/>
      <c r="Q39" s="7"/>
      <c r="R39" s="7"/>
      <c r="S39" s="6"/>
      <c r="T39" s="6"/>
      <c r="U39" s="8"/>
      <c r="V39" s="8"/>
      <c r="W39" s="7"/>
      <c r="X39" s="7"/>
      <c r="Y39" s="7"/>
      <c r="Z39" s="7"/>
      <c r="AA39" s="7"/>
      <c r="AB39" s="7"/>
      <c r="AC39" s="6"/>
      <c r="AD39" s="6"/>
      <c r="AE39" s="8"/>
      <c r="AF39" s="8"/>
      <c r="AG39" s="7"/>
      <c r="AH39" s="7"/>
      <c r="AI39" s="7"/>
      <c r="AJ39" s="7"/>
      <c r="AK39" s="7"/>
      <c r="AL39" s="7"/>
      <c r="AM39" s="6"/>
      <c r="AN39" s="6"/>
      <c r="AO39" s="5"/>
      <c r="AP39" s="5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x14ac:dyDescent="0.3">
      <c r="T40" s="3" t="s">
        <v>0</v>
      </c>
      <c r="AN40" s="3" t="s">
        <v>0</v>
      </c>
    </row>
  </sheetData>
  <mergeCells count="30">
    <mergeCell ref="W1:AP1"/>
    <mergeCell ref="A4:A6"/>
    <mergeCell ref="B4:B6"/>
    <mergeCell ref="Y5:Z5"/>
    <mergeCell ref="AO5:AP5"/>
    <mergeCell ref="AC5:AD5"/>
    <mergeCell ref="AE5:AF5"/>
    <mergeCell ref="AG5:AH5"/>
    <mergeCell ref="AI5:AJ5"/>
    <mergeCell ref="AK5:AL5"/>
    <mergeCell ref="AM5:AN5"/>
    <mergeCell ref="A2:V2"/>
    <mergeCell ref="W2:AP2"/>
    <mergeCell ref="A1:V1"/>
    <mergeCell ref="M5:N5"/>
    <mergeCell ref="C4:L4"/>
    <mergeCell ref="M4:V4"/>
    <mergeCell ref="W4:AF4"/>
    <mergeCell ref="AG4:AP4"/>
    <mergeCell ref="C5:D5"/>
    <mergeCell ref="AA5:AB5"/>
    <mergeCell ref="E5:F5"/>
    <mergeCell ref="G5:H5"/>
    <mergeCell ref="I5:J5"/>
    <mergeCell ref="K5:L5"/>
    <mergeCell ref="O5:P5"/>
    <mergeCell ref="Q5:R5"/>
    <mergeCell ref="S5:T5"/>
    <mergeCell ref="U5:V5"/>
    <mergeCell ref="W5:X5"/>
  </mergeCells>
  <conditionalFormatting sqref="AK17:AL17">
    <cfRule type="iconSet" priority="1">
      <iconSet iconSet="3Arrows">
        <cfvo type="percent" val="0"/>
        <cfvo type="percent" val="33"/>
        <cfvo type="percent" val="67"/>
      </iconSet>
    </cfRule>
  </conditionalFormatting>
  <pageMargins left="0.42" right="0.25" top="1.1399999999999999" bottom="0.39370078740157483" header="0.19685039370078741" footer="0.31496062992125984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Ann 23  MSME YOY </vt:lpstr>
      <vt:lpstr>' Ann 23  MSME YOY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</cp:lastModifiedBy>
  <cp:lastPrinted>2022-08-16T11:41:39Z</cp:lastPrinted>
  <dcterms:created xsi:type="dcterms:W3CDTF">2022-08-16T05:55:46Z</dcterms:created>
  <dcterms:modified xsi:type="dcterms:W3CDTF">2022-12-13T05:54:57Z</dcterms:modified>
</cp:coreProperties>
</file>