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16" windowHeight="9048"/>
  </bookViews>
  <sheets>
    <sheet name="standup india prog." sheetId="1" r:id="rId1"/>
  </sheets>
  <definedNames>
    <definedName name="\D">#REF!</definedName>
    <definedName name="\I">#REF!</definedName>
    <definedName name="OLE_LINK3" localSheetId="0">'standup india prog.'!$BE$37</definedName>
    <definedName name="_xlnm.Print_Area" localSheetId="0">'standup india prog.'!$A$1:$CT$37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36" i="1" l="1"/>
  <c r="CR36" i="1"/>
  <c r="CQ36" i="1"/>
  <c r="CP36" i="1"/>
  <c r="BY36" i="1"/>
  <c r="BX36" i="1"/>
  <c r="BW36" i="1"/>
  <c r="BV36" i="1"/>
  <c r="BU36" i="1"/>
  <c r="BT36" i="1"/>
  <c r="BS36" i="1"/>
  <c r="BR36" i="1"/>
  <c r="BK36" i="1"/>
  <c r="BJ36" i="1"/>
  <c r="BI36" i="1"/>
  <c r="BH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H36" i="1"/>
  <c r="G36" i="1"/>
  <c r="F36" i="1"/>
  <c r="D36" i="1"/>
  <c r="CK35" i="1"/>
  <c r="CG35" i="1" s="1"/>
  <c r="CC35" i="1" s="1"/>
  <c r="CJ35" i="1"/>
  <c r="CF35" i="1" s="1"/>
  <c r="CB35" i="1" s="1"/>
  <c r="CI35" i="1"/>
  <c r="CH35" i="1"/>
  <c r="CD35" i="1" s="1"/>
  <c r="BZ35" i="1" s="1"/>
  <c r="CE35" i="1"/>
  <c r="CA35" i="1" s="1"/>
  <c r="BQ35" i="1"/>
  <c r="BO35" i="1" s="1"/>
  <c r="BP35" i="1"/>
  <c r="BN35" i="1"/>
  <c r="I35" i="1"/>
  <c r="E35" i="1"/>
  <c r="CO34" i="1"/>
  <c r="CK34" i="1" s="1"/>
  <c r="CG34" i="1" s="1"/>
  <c r="CC34" i="1" s="1"/>
  <c r="CN34" i="1"/>
  <c r="CJ34" i="1" s="1"/>
  <c r="CF34" i="1" s="1"/>
  <c r="CB34" i="1" s="1"/>
  <c r="CM34" i="1"/>
  <c r="CL34" i="1"/>
  <c r="CH34" i="1" s="1"/>
  <c r="CD34" i="1" s="1"/>
  <c r="BZ34" i="1" s="1"/>
  <c r="CI34" i="1"/>
  <c r="CE34" i="1" s="1"/>
  <c r="CA34" i="1" s="1"/>
  <c r="BQ34" i="1"/>
  <c r="BP34" i="1"/>
  <c r="BO34" i="1"/>
  <c r="BM34" i="1" s="1"/>
  <c r="BN34" i="1"/>
  <c r="BL34" i="1"/>
  <c r="I34" i="1"/>
  <c r="E34" i="1"/>
  <c r="CO33" i="1"/>
  <c r="CK33" i="1" s="1"/>
  <c r="CG33" i="1" s="1"/>
  <c r="CC33" i="1" s="1"/>
  <c r="CN33" i="1"/>
  <c r="CJ33" i="1" s="1"/>
  <c r="CF33" i="1" s="1"/>
  <c r="CB33" i="1" s="1"/>
  <c r="CM33" i="1"/>
  <c r="CL33" i="1"/>
  <c r="CH33" i="1" s="1"/>
  <c r="CD33" i="1" s="1"/>
  <c r="BZ33" i="1" s="1"/>
  <c r="CI33" i="1"/>
  <c r="CE33" i="1" s="1"/>
  <c r="CA33" i="1" s="1"/>
  <c r="BQ33" i="1"/>
  <c r="BP33" i="1"/>
  <c r="BO33" i="1"/>
  <c r="BM33" i="1" s="1"/>
  <c r="BN33" i="1"/>
  <c r="BL33" i="1"/>
  <c r="I33" i="1"/>
  <c r="E33" i="1"/>
  <c r="CO32" i="1"/>
  <c r="CK32" i="1" s="1"/>
  <c r="CG32" i="1" s="1"/>
  <c r="CC32" i="1" s="1"/>
  <c r="CN32" i="1"/>
  <c r="CJ32" i="1" s="1"/>
  <c r="CF32" i="1" s="1"/>
  <c r="CB32" i="1" s="1"/>
  <c r="CM32" i="1"/>
  <c r="CL32" i="1"/>
  <c r="CH32" i="1" s="1"/>
  <c r="CD32" i="1" s="1"/>
  <c r="BZ32" i="1" s="1"/>
  <c r="CI32" i="1"/>
  <c r="CE32" i="1" s="1"/>
  <c r="CA32" i="1" s="1"/>
  <c r="BQ32" i="1"/>
  <c r="BP32" i="1"/>
  <c r="BO32" i="1"/>
  <c r="BM32" i="1" s="1"/>
  <c r="BN32" i="1"/>
  <c r="BL32" i="1"/>
  <c r="I32" i="1"/>
  <c r="CO31" i="1"/>
  <c r="CN31" i="1"/>
  <c r="CJ31" i="1" s="1"/>
  <c r="CF31" i="1" s="1"/>
  <c r="CB31" i="1" s="1"/>
  <c r="CM31" i="1"/>
  <c r="CL31" i="1"/>
  <c r="CK31" i="1"/>
  <c r="CG31" i="1" s="1"/>
  <c r="CC31" i="1" s="1"/>
  <c r="CI31" i="1"/>
  <c r="CH31" i="1"/>
  <c r="CD31" i="1" s="1"/>
  <c r="BZ31" i="1" s="1"/>
  <c r="CE31" i="1"/>
  <c r="CA31" i="1" s="1"/>
  <c r="BQ31" i="1"/>
  <c r="BO31" i="1" s="1"/>
  <c r="BM31" i="1" s="1"/>
  <c r="BP31" i="1"/>
  <c r="BN31" i="1"/>
  <c r="BL31" i="1" s="1"/>
  <c r="I31" i="1"/>
  <c r="E31" i="1"/>
  <c r="CG30" i="1"/>
  <c r="CF30" i="1"/>
  <c r="CB30" i="1" s="1"/>
  <c r="CE30" i="1"/>
  <c r="CD30" i="1"/>
  <c r="CC30" i="1"/>
  <c r="CA30" i="1"/>
  <c r="BZ30" i="1"/>
  <c r="BO30" i="1"/>
  <c r="BN30" i="1"/>
  <c r="BL30" i="1" s="1"/>
  <c r="BM30" i="1"/>
  <c r="E30" i="1"/>
  <c r="I29" i="1"/>
  <c r="E29" i="1"/>
  <c r="CK28" i="1"/>
  <c r="CJ28" i="1"/>
  <c r="CF28" i="1" s="1"/>
  <c r="CB28" i="1" s="1"/>
  <c r="CI28" i="1"/>
  <c r="CH28" i="1"/>
  <c r="CG28" i="1"/>
  <c r="CC28" i="1" s="1"/>
  <c r="CE28" i="1"/>
  <c r="CD28" i="1"/>
  <c r="BZ28" i="1" s="1"/>
  <c r="CA28" i="1"/>
  <c r="BQ28" i="1"/>
  <c r="BP28" i="1"/>
  <c r="BM28" i="1"/>
  <c r="BL28" i="1"/>
  <c r="I28" i="1"/>
  <c r="E28" i="1"/>
  <c r="CO27" i="1"/>
  <c r="CN27" i="1"/>
  <c r="CJ27" i="1" s="1"/>
  <c r="CF27" i="1" s="1"/>
  <c r="CB27" i="1" s="1"/>
  <c r="CM27" i="1"/>
  <c r="CL27" i="1"/>
  <c r="CK27" i="1"/>
  <c r="CG27" i="1" s="1"/>
  <c r="CC27" i="1" s="1"/>
  <c r="CI27" i="1"/>
  <c r="CH27" i="1"/>
  <c r="CD27" i="1" s="1"/>
  <c r="BZ27" i="1" s="1"/>
  <c r="CE27" i="1"/>
  <c r="CA27" i="1" s="1"/>
  <c r="BQ27" i="1"/>
  <c r="BO27" i="1" s="1"/>
  <c r="BM27" i="1" s="1"/>
  <c r="BP27" i="1"/>
  <c r="BN27" i="1"/>
  <c r="BL27" i="1" s="1"/>
  <c r="BG27" i="1"/>
  <c r="BF27" i="1"/>
  <c r="E27" i="1"/>
  <c r="I27" i="1" s="1"/>
  <c r="CO26" i="1"/>
  <c r="CK26" i="1" s="1"/>
  <c r="CG26" i="1" s="1"/>
  <c r="CC26" i="1" s="1"/>
  <c r="CN26" i="1"/>
  <c r="CM26" i="1"/>
  <c r="CI26" i="1" s="1"/>
  <c r="CE26" i="1" s="1"/>
  <c r="CA26" i="1" s="1"/>
  <c r="CL26" i="1"/>
  <c r="CJ26" i="1"/>
  <c r="CF26" i="1" s="1"/>
  <c r="CB26" i="1" s="1"/>
  <c r="CH26" i="1"/>
  <c r="CD26" i="1"/>
  <c r="BZ26" i="1" s="1"/>
  <c r="BQ26" i="1"/>
  <c r="BP26" i="1"/>
  <c r="BN26" i="1" s="1"/>
  <c r="BL26" i="1" s="1"/>
  <c r="BO26" i="1"/>
  <c r="BM26" i="1"/>
  <c r="BG26" i="1"/>
  <c r="BF26" i="1"/>
  <c r="I26" i="1"/>
  <c r="E26" i="1"/>
  <c r="CO25" i="1"/>
  <c r="CK25" i="1" s="1"/>
  <c r="CG25" i="1" s="1"/>
  <c r="CC25" i="1" s="1"/>
  <c r="CN25" i="1"/>
  <c r="CJ25" i="1" s="1"/>
  <c r="CF25" i="1" s="1"/>
  <c r="CB25" i="1" s="1"/>
  <c r="CM25" i="1"/>
  <c r="CL25" i="1"/>
  <c r="CH25" i="1" s="1"/>
  <c r="CD25" i="1" s="1"/>
  <c r="CI25" i="1"/>
  <c r="CE25" i="1" s="1"/>
  <c r="BQ25" i="1"/>
  <c r="BO25" i="1" s="1"/>
  <c r="BM25" i="1" s="1"/>
  <c r="BP25" i="1"/>
  <c r="BN25" i="1" s="1"/>
  <c r="BL25" i="1" s="1"/>
  <c r="BG25" i="1"/>
  <c r="BF25" i="1"/>
  <c r="I25" i="1"/>
  <c r="E25" i="1"/>
  <c r="CO24" i="1"/>
  <c r="CM24" i="1"/>
  <c r="CI24" i="1" s="1"/>
  <c r="CE24" i="1" s="1"/>
  <c r="CA24" i="1" s="1"/>
  <c r="CL24" i="1"/>
  <c r="CK24" i="1"/>
  <c r="CG24" i="1" s="1"/>
  <c r="CC24" i="1" s="1"/>
  <c r="CJ24" i="1"/>
  <c r="CH24" i="1"/>
  <c r="CD24" i="1" s="1"/>
  <c r="BZ24" i="1" s="1"/>
  <c r="CF24" i="1"/>
  <c r="CB24" i="1"/>
  <c r="BQ24" i="1"/>
  <c r="BO24" i="1" s="1"/>
  <c r="BM24" i="1" s="1"/>
  <c r="BP24" i="1"/>
  <c r="BN24" i="1"/>
  <c r="BL24" i="1" s="1"/>
  <c r="BG24" i="1"/>
  <c r="BF24" i="1"/>
  <c r="E24" i="1"/>
  <c r="I24" i="1" s="1"/>
  <c r="CK23" i="1"/>
  <c r="CG23" i="1" s="1"/>
  <c r="CC23" i="1" s="1"/>
  <c r="CJ23" i="1"/>
  <c r="CI23" i="1"/>
  <c r="CE23" i="1" s="1"/>
  <c r="CH23" i="1"/>
  <c r="CF23" i="1"/>
  <c r="CB23" i="1" s="1"/>
  <c r="CD23" i="1"/>
  <c r="BQ23" i="1"/>
  <c r="BP23" i="1"/>
  <c r="BN23" i="1" s="1"/>
  <c r="BL23" i="1" s="1"/>
  <c r="BO23" i="1"/>
  <c r="BM23" i="1"/>
  <c r="E23" i="1"/>
  <c r="I23" i="1" s="1"/>
  <c r="CO22" i="1"/>
  <c r="CK22" i="1" s="1"/>
  <c r="CG22" i="1" s="1"/>
  <c r="CC22" i="1" s="1"/>
  <c r="CN22" i="1"/>
  <c r="CM22" i="1"/>
  <c r="CI22" i="1" s="1"/>
  <c r="CE22" i="1" s="1"/>
  <c r="CA22" i="1" s="1"/>
  <c r="CL22" i="1"/>
  <c r="CJ22" i="1"/>
  <c r="CF22" i="1" s="1"/>
  <c r="CB22" i="1" s="1"/>
  <c r="CH22" i="1"/>
  <c r="CD22" i="1"/>
  <c r="BZ22" i="1" s="1"/>
  <c r="BQ22" i="1"/>
  <c r="BP22" i="1"/>
  <c r="BN22" i="1" s="1"/>
  <c r="BL22" i="1" s="1"/>
  <c r="BO22" i="1"/>
  <c r="BM22" i="1"/>
  <c r="BG22" i="1"/>
  <c r="BF22" i="1"/>
  <c r="E22" i="1"/>
  <c r="I22" i="1" s="1"/>
  <c r="CO21" i="1"/>
  <c r="CK21" i="1" s="1"/>
  <c r="CG21" i="1" s="1"/>
  <c r="CC21" i="1" s="1"/>
  <c r="CN21" i="1"/>
  <c r="CM21" i="1"/>
  <c r="CL21" i="1"/>
  <c r="CH21" i="1" s="1"/>
  <c r="CD21" i="1" s="1"/>
  <c r="BZ21" i="1" s="1"/>
  <c r="CJ21" i="1"/>
  <c r="CI21" i="1"/>
  <c r="CE21" i="1" s="1"/>
  <c r="CA21" i="1" s="1"/>
  <c r="CF21" i="1"/>
  <c r="CB21" i="1" s="1"/>
  <c r="BQ21" i="1"/>
  <c r="BP21" i="1"/>
  <c r="BN21" i="1" s="1"/>
  <c r="BL21" i="1" s="1"/>
  <c r="BO21" i="1"/>
  <c r="BM21" i="1" s="1"/>
  <c r="BG21" i="1"/>
  <c r="BF21" i="1"/>
  <c r="I21" i="1"/>
  <c r="E21" i="1"/>
  <c r="CO20" i="1"/>
  <c r="CN20" i="1"/>
  <c r="CJ20" i="1" s="1"/>
  <c r="CF20" i="1" s="1"/>
  <c r="CB20" i="1" s="1"/>
  <c r="CM20" i="1"/>
  <c r="CI20" i="1" s="1"/>
  <c r="CE20" i="1" s="1"/>
  <c r="CA20" i="1" s="1"/>
  <c r="CL20" i="1"/>
  <c r="CK20" i="1"/>
  <c r="CG20" i="1" s="1"/>
  <c r="CC20" i="1" s="1"/>
  <c r="CH20" i="1"/>
  <c r="CD20" i="1" s="1"/>
  <c r="BZ20" i="1" s="1"/>
  <c r="BQ20" i="1"/>
  <c r="BO20" i="1" s="1"/>
  <c r="BM20" i="1" s="1"/>
  <c r="BP20" i="1"/>
  <c r="BN20" i="1"/>
  <c r="BL20" i="1" s="1"/>
  <c r="BG20" i="1"/>
  <c r="BF20" i="1"/>
  <c r="E20" i="1"/>
  <c r="I20" i="1" s="1"/>
  <c r="CK19" i="1"/>
  <c r="CG19" i="1" s="1"/>
  <c r="CC19" i="1" s="1"/>
  <c r="CJ19" i="1"/>
  <c r="CI19" i="1"/>
  <c r="CE19" i="1" s="1"/>
  <c r="CA19" i="1" s="1"/>
  <c r="CH19" i="1"/>
  <c r="CF19" i="1"/>
  <c r="CB19" i="1" s="1"/>
  <c r="CD19" i="1"/>
  <c r="BZ19" i="1"/>
  <c r="BQ19" i="1"/>
  <c r="BP19" i="1"/>
  <c r="BN19" i="1" s="1"/>
  <c r="BL19" i="1" s="1"/>
  <c r="BO19" i="1"/>
  <c r="BM19" i="1" s="1"/>
  <c r="BG19" i="1"/>
  <c r="BF19" i="1"/>
  <c r="I19" i="1"/>
  <c r="E19" i="1"/>
  <c r="CK18" i="1"/>
  <c r="CJ18" i="1"/>
  <c r="CF18" i="1" s="1"/>
  <c r="CB18" i="1" s="1"/>
  <c r="CI18" i="1"/>
  <c r="CE18" i="1" s="1"/>
  <c r="CA18" i="1" s="1"/>
  <c r="CH18" i="1"/>
  <c r="CG18" i="1"/>
  <c r="CC18" i="1" s="1"/>
  <c r="CD18" i="1"/>
  <c r="BZ18" i="1" s="1"/>
  <c r="BQ18" i="1"/>
  <c r="BP18" i="1"/>
  <c r="BN18" i="1" s="1"/>
  <c r="BL18" i="1" s="1"/>
  <c r="BM18" i="1"/>
  <c r="BG18" i="1"/>
  <c r="BF18" i="1"/>
  <c r="I18" i="1"/>
  <c r="E18" i="1"/>
  <c r="CO17" i="1"/>
  <c r="CK17" i="1" s="1"/>
  <c r="CG17" i="1" s="1"/>
  <c r="CN17" i="1"/>
  <c r="CJ17" i="1" s="1"/>
  <c r="CF17" i="1" s="1"/>
  <c r="CI17" i="1"/>
  <c r="CE17" i="1" s="1"/>
  <c r="CH17" i="1"/>
  <c r="CD17" i="1" s="1"/>
  <c r="BQ17" i="1"/>
  <c r="BO17" i="1" s="1"/>
  <c r="BM17" i="1" s="1"/>
  <c r="BP17" i="1"/>
  <c r="BN17" i="1"/>
  <c r="BL17" i="1" s="1"/>
  <c r="BG17" i="1"/>
  <c r="BF17" i="1"/>
  <c r="E17" i="1"/>
  <c r="I17" i="1" s="1"/>
  <c r="CO16" i="1"/>
  <c r="CN16" i="1"/>
  <c r="CM16" i="1"/>
  <c r="CI16" i="1" s="1"/>
  <c r="CE16" i="1" s="1"/>
  <c r="CA16" i="1" s="1"/>
  <c r="CL16" i="1"/>
  <c r="CH16" i="1" s="1"/>
  <c r="CD16" i="1" s="1"/>
  <c r="BZ16" i="1" s="1"/>
  <c r="CK16" i="1"/>
  <c r="CJ16" i="1"/>
  <c r="CF16" i="1" s="1"/>
  <c r="CB16" i="1" s="1"/>
  <c r="CG16" i="1"/>
  <c r="CC16" i="1" s="1"/>
  <c r="BQ16" i="1"/>
  <c r="BO16" i="1" s="1"/>
  <c r="BM16" i="1" s="1"/>
  <c r="BP16" i="1"/>
  <c r="BN16" i="1" s="1"/>
  <c r="BL16" i="1" s="1"/>
  <c r="BG16" i="1"/>
  <c r="BF16" i="1"/>
  <c r="I16" i="1"/>
  <c r="E16" i="1"/>
  <c r="CM15" i="1"/>
  <c r="CI15" i="1" s="1"/>
  <c r="CE15" i="1" s="1"/>
  <c r="CA15" i="1" s="1"/>
  <c r="CL15" i="1"/>
  <c r="CH15" i="1" s="1"/>
  <c r="CD15" i="1" s="1"/>
  <c r="BZ15" i="1" s="1"/>
  <c r="CK15" i="1"/>
  <c r="CJ15" i="1"/>
  <c r="CF15" i="1" s="1"/>
  <c r="CB15" i="1" s="1"/>
  <c r="CG15" i="1"/>
  <c r="CC15" i="1" s="1"/>
  <c r="BQ15" i="1"/>
  <c r="BO15" i="1" s="1"/>
  <c r="BM15" i="1" s="1"/>
  <c r="BP15" i="1"/>
  <c r="BN15" i="1" s="1"/>
  <c r="BL15" i="1" s="1"/>
  <c r="BG15" i="1"/>
  <c r="BF15" i="1"/>
  <c r="I15" i="1"/>
  <c r="E15" i="1"/>
  <c r="CK14" i="1"/>
  <c r="CG14" i="1" s="1"/>
  <c r="CC14" i="1" s="1"/>
  <c r="CJ14" i="1"/>
  <c r="CF14" i="1" s="1"/>
  <c r="CB14" i="1" s="1"/>
  <c r="CI14" i="1"/>
  <c r="CH14" i="1"/>
  <c r="CD14" i="1" s="1"/>
  <c r="BZ14" i="1" s="1"/>
  <c r="CE14" i="1"/>
  <c r="CA14" i="1" s="1"/>
  <c r="BQ14" i="1"/>
  <c r="BO14" i="1" s="1"/>
  <c r="BP14" i="1"/>
  <c r="BN14" i="1"/>
  <c r="I14" i="1"/>
  <c r="E14" i="1"/>
  <c r="CO13" i="1"/>
  <c r="CK13" i="1" s="1"/>
  <c r="CG13" i="1" s="1"/>
  <c r="CC13" i="1" s="1"/>
  <c r="CN13" i="1"/>
  <c r="CJ13" i="1" s="1"/>
  <c r="CF13" i="1" s="1"/>
  <c r="CB13" i="1" s="1"/>
  <c r="CM13" i="1"/>
  <c r="CL13" i="1"/>
  <c r="CL36" i="1" s="1"/>
  <c r="CI13" i="1"/>
  <c r="CE13" i="1" s="1"/>
  <c r="CA13" i="1" s="1"/>
  <c r="BQ13" i="1"/>
  <c r="BP13" i="1"/>
  <c r="BO13" i="1"/>
  <c r="BM13" i="1" s="1"/>
  <c r="BN13" i="1"/>
  <c r="BL13" i="1"/>
  <c r="BG13" i="1"/>
  <c r="BF13" i="1"/>
  <c r="I13" i="1"/>
  <c r="E13" i="1"/>
  <c r="E12" i="1"/>
  <c r="I12" i="1" s="1"/>
  <c r="CK11" i="1"/>
  <c r="CJ11" i="1"/>
  <c r="CI11" i="1"/>
  <c r="CE11" i="1" s="1"/>
  <c r="CH11" i="1"/>
  <c r="CD11" i="1" s="1"/>
  <c r="CG11" i="1"/>
  <c r="CF11" i="1"/>
  <c r="BQ11" i="1"/>
  <c r="BO11" i="1" s="1"/>
  <c r="BM11" i="1" s="1"/>
  <c r="BP11" i="1"/>
  <c r="BN11" i="1"/>
  <c r="BL11" i="1" s="1"/>
  <c r="BG11" i="1"/>
  <c r="BF11" i="1"/>
  <c r="E11" i="1"/>
  <c r="I11" i="1" s="1"/>
  <c r="CK10" i="1"/>
  <c r="CG10" i="1" s="1"/>
  <c r="CC10" i="1" s="1"/>
  <c r="CJ10" i="1"/>
  <c r="CI10" i="1"/>
  <c r="CE10" i="1" s="1"/>
  <c r="CA10" i="1" s="1"/>
  <c r="CH10" i="1"/>
  <c r="CD10" i="1" s="1"/>
  <c r="BZ10" i="1" s="1"/>
  <c r="CF10" i="1"/>
  <c r="CB10" i="1" s="1"/>
  <c r="BQ10" i="1"/>
  <c r="BP10" i="1"/>
  <c r="BM10" i="1"/>
  <c r="BL10" i="1"/>
  <c r="BG10" i="1"/>
  <c r="BF10" i="1"/>
  <c r="I10" i="1"/>
  <c r="E10" i="1"/>
  <c r="CK9" i="1"/>
  <c r="CG9" i="1" s="1"/>
  <c r="CJ9" i="1"/>
  <c r="CF9" i="1" s="1"/>
  <c r="CB9" i="1" s="1"/>
  <c r="CI9" i="1"/>
  <c r="CH9" i="1"/>
  <c r="CD9" i="1" s="1"/>
  <c r="BZ9" i="1" s="1"/>
  <c r="CE9" i="1"/>
  <c r="CA9" i="1" s="1"/>
  <c r="BQ9" i="1"/>
  <c r="BO9" i="1" s="1"/>
  <c r="BP9" i="1"/>
  <c r="BN9" i="1"/>
  <c r="BN36" i="1" s="1"/>
  <c r="BG9" i="1"/>
  <c r="BF9" i="1"/>
  <c r="I9" i="1"/>
  <c r="E9" i="1"/>
  <c r="CK8" i="1"/>
  <c r="CJ8" i="1"/>
  <c r="CJ36" i="1" s="1"/>
  <c r="CI8" i="1"/>
  <c r="CH8" i="1"/>
  <c r="CG8" i="1"/>
  <c r="CC8" i="1" s="1"/>
  <c r="CD8" i="1"/>
  <c r="BQ8" i="1"/>
  <c r="BQ36" i="1" s="1"/>
  <c r="BP8" i="1"/>
  <c r="BP36" i="1" s="1"/>
  <c r="BM8" i="1"/>
  <c r="BL8" i="1"/>
  <c r="BG8" i="1"/>
  <c r="BG36" i="1" s="1"/>
  <c r="BF8" i="1"/>
  <c r="BF36" i="1" s="1"/>
  <c r="E8" i="1"/>
  <c r="E36" i="1" s="1"/>
  <c r="CK36" i="1" l="1"/>
  <c r="CG36" i="1"/>
  <c r="CC9" i="1"/>
  <c r="BO36" i="1"/>
  <c r="BL36" i="1"/>
  <c r="BM36" i="1"/>
  <c r="CI36" i="1"/>
  <c r="CC36" i="1"/>
  <c r="CM36" i="1"/>
  <c r="I8" i="1"/>
  <c r="CN36" i="1"/>
  <c r="CE8" i="1"/>
  <c r="BZ8" i="1"/>
  <c r="CF8" i="1"/>
  <c r="CH13" i="1"/>
  <c r="CD13" i="1" s="1"/>
  <c r="BZ13" i="1" s="1"/>
  <c r="CO36" i="1"/>
  <c r="BZ36" i="1" l="1"/>
  <c r="CD36" i="1"/>
  <c r="CH36" i="1"/>
  <c r="CF36" i="1"/>
  <c r="CB8" i="1"/>
  <c r="CB36" i="1" s="1"/>
  <c r="CE36" i="1"/>
  <c r="CA8" i="1"/>
  <c r="CA36" i="1" s="1"/>
</calcChain>
</file>

<file path=xl/sharedStrings.xml><?xml version="1.0" encoding="utf-8"?>
<sst xmlns="http://schemas.openxmlformats.org/spreadsheetml/2006/main" count="194" uniqueCount="69">
  <si>
    <t xml:space="preserve"> </t>
  </si>
  <si>
    <t xml:space="preserve">                             </t>
  </si>
  <si>
    <t>Bank-wise Progress of Stand up India Programme as on 30.09.2022</t>
  </si>
  <si>
    <t>(Amount in lacs)</t>
  </si>
  <si>
    <t>S.No.</t>
  </si>
  <si>
    <t>Name of Bank</t>
  </si>
  <si>
    <t>Total No. of branches in PUNJAB State</t>
  </si>
  <si>
    <t>Targets of Number of Cases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</si>
  <si>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</si>
  <si>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</si>
  <si>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</si>
  <si>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>% age of branches participated</t>
  </si>
  <si>
    <t xml:space="preserve">Loans Sanctioned during the quarter June 2019 (01.04.2020 to 30.06.2019)                                                                            </t>
  </si>
  <si>
    <t>Loans Sanctioned during the quarter september 2018</t>
  </si>
  <si>
    <t>Loans Sanctioned during the Quarter 2022-23 (01.07.2022 to 30.09.2022)</t>
  </si>
  <si>
    <t>Loans Sanctioned during the Quarter 2021-22 (01.01.2022 to 31.03.2022)</t>
  </si>
  <si>
    <t>Loans Sanctioned during the Quarter 2021-22 (01.07.2021 to 30.09.2021)</t>
  </si>
  <si>
    <t>Loans Sanctioned during the Quarter 2021-22 (01.04.2021 to 30.06.2021)</t>
  </si>
  <si>
    <t>Loans Sanctioned during the Quarter 2020-21 (01.07.2020 to 30.09.2020)</t>
  </si>
  <si>
    <t>Out of Col. (4) Total Disbursement june 19</t>
  </si>
  <si>
    <t>Out of Col. (4) Total Disbursement sept 19</t>
  </si>
  <si>
    <t>Out of Col. (5) Total Disbursement</t>
  </si>
  <si>
    <t xml:space="preserve">Total Cases   March 2019                                                                             </t>
  </si>
  <si>
    <t>Total Loans sanctioned During the Year (01.04.2020 to 30.06.2020)</t>
  </si>
  <si>
    <t>Total Loans sanctioned During the Year (01.04.2022 to 30.09.2022)</t>
  </si>
  <si>
    <t>Total Loans sanctioned During the Year (01.04.2021 to 31.03.2022)</t>
  </si>
  <si>
    <t>Total Loans sanctioned During the Year (01.04.2021 to 30.09.2021)</t>
  </si>
  <si>
    <t>Total Loans sanctioned During the Year (01.04.2021 to 30.06.2021)</t>
  </si>
  <si>
    <t xml:space="preserve">Cumulative Loans Sanctioned since inception of the scheme </t>
  </si>
  <si>
    <t>Outstanding as on 30.09.2022</t>
  </si>
  <si>
    <t>NPA out of Column (9)</t>
  </si>
  <si>
    <t xml:space="preserve"> SC / ST  </t>
  </si>
  <si>
    <t xml:space="preserve">Women </t>
  </si>
  <si>
    <t>A/C's</t>
  </si>
  <si>
    <t>Amt.</t>
  </si>
  <si>
    <t>No.of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</si>
  <si>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</si>
  <si>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</si>
  <si>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</si>
  <si>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</si>
  <si>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</si>
  <si>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</si>
  <si>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</si>
  <si>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</si>
  <si>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</si>
  <si>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</si>
  <si>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</si>
  <si>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</si>
  <si>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</si>
  <si>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</si>
  <si>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</si>
  <si>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</si>
  <si>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</si>
  <si>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</si>
  <si>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</si>
  <si>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</si>
  <si>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</si>
  <si>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</si>
  <si>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</si>
  <si>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RBL BANK</t>
  </si>
  <si>
    <t>BANDHAN BANK</t>
  </si>
  <si>
    <t>AU SMALL FINANCE BANK</t>
  </si>
  <si>
    <t>UJJIVAN SMALL FIN. BANK</t>
  </si>
  <si>
    <t>JANA SMALL FINANCE BANK</t>
  </si>
  <si>
    <t>PUNJAB GRAMIN BANK</t>
  </si>
  <si>
    <t>TOTAL</t>
  </si>
  <si>
    <t>SLBC PUNJAB</t>
  </si>
  <si>
    <t>SLBC Punjab</t>
  </si>
  <si>
    <r>
      <t xml:space="preserve">       </t>
    </r>
    <r>
      <rPr>
        <b/>
        <sz val="16"/>
        <color theme="1"/>
        <rFont val="Tahoma"/>
        <family val="2"/>
      </rPr>
      <t>Annexure-27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</si>
</sst>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5"/>
      <color theme="1"/>
      <name val="Tahoma"/>
      <family val="2"/>
    </font>
    <font>
      <b/>
      <sz val="14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sz val="12"/>
      <name val="Helv"/>
    </font>
    <font>
      <b/>
      <sz val="22"/>
      <name val="Tahoma"/>
      <family val="2"/>
    </font>
    <font>
      <b/>
      <sz val="19"/>
      <name val="Tahoma"/>
      <family val="2"/>
    </font>
    <font>
      <b/>
      <sz val="19"/>
      <name val="Calibri"/>
      <family val="2"/>
      <scheme val="minor"/>
    </font>
    <font>
      <b/>
      <sz val="12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81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3" fillId="0" borderId="0" xfId="1" applyFont="1" applyFill="1" applyBorder="1"/>
    <xf numFmtId="0" fontId="8" fillId="0" borderId="9" xfId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top"/>
    </xf>
    <xf numFmtId="0" fontId="8" fillId="0" borderId="11" xfId="1" applyFont="1" applyFill="1" applyBorder="1" applyAlignment="1">
      <alignment horizontal="center" vertical="top"/>
    </xf>
    <xf numFmtId="0" fontId="8" fillId="0" borderId="12" xfId="1" applyFont="1" applyFill="1" applyBorder="1" applyAlignment="1">
      <alignment horizontal="center" vertical="top"/>
    </xf>
    <xf numFmtId="0" fontId="8" fillId="0" borderId="14" xfId="1" applyFont="1" applyFill="1" applyBorder="1" applyAlignment="1">
      <alignment horizontal="center" vertical="top"/>
    </xf>
    <xf numFmtId="0" fontId="8" fillId="0" borderId="17" xfId="1" applyFont="1" applyFill="1" applyBorder="1" applyAlignment="1">
      <alignment horizontal="center" vertical="top"/>
    </xf>
    <xf numFmtId="0" fontId="3" fillId="0" borderId="18" xfId="1" applyFont="1" applyFill="1" applyBorder="1"/>
    <xf numFmtId="0" fontId="3" fillId="0" borderId="19" xfId="1" applyFont="1" applyFill="1" applyBorder="1"/>
    <xf numFmtId="0" fontId="8" fillId="0" borderId="23" xfId="1" applyFont="1" applyFill="1" applyBorder="1" applyAlignment="1">
      <alignment horizontal="center" vertical="top" wrapText="1"/>
    </xf>
    <xf numFmtId="0" fontId="8" fillId="0" borderId="22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0" borderId="28" xfId="1" applyFont="1" applyFill="1" applyBorder="1" applyAlignment="1">
      <alignment horizontal="center" vertical="top" wrapText="1"/>
    </xf>
    <xf numFmtId="0" fontId="8" fillId="0" borderId="29" xfId="1" applyFont="1" applyFill="1" applyBorder="1" applyAlignment="1">
      <alignment horizontal="center" vertical="top" wrapText="1"/>
    </xf>
    <xf numFmtId="0" fontId="8" fillId="0" borderId="30" xfId="1" applyFont="1" applyFill="1" applyBorder="1" applyAlignment="1">
      <alignment horizontal="center" vertical="top" wrapText="1"/>
    </xf>
    <xf numFmtId="0" fontId="8" fillId="0" borderId="31" xfId="1" applyFont="1" applyFill="1" applyBorder="1" applyAlignment="1">
      <alignment horizontal="center" vertical="top" wrapText="1"/>
    </xf>
    <xf numFmtId="0" fontId="9" fillId="0" borderId="29" xfId="1" applyFont="1" applyFill="1" applyBorder="1" applyAlignment="1">
      <alignment horizontal="center" vertical="top" wrapText="1"/>
    </xf>
    <xf numFmtId="0" fontId="9" fillId="0" borderId="32" xfId="1" applyFont="1" applyFill="1" applyBorder="1" applyAlignment="1">
      <alignment horizontal="center" vertical="top" wrapText="1"/>
    </xf>
    <xf numFmtId="0" fontId="9" fillId="0" borderId="28" xfId="1" applyFont="1" applyFill="1" applyBorder="1" applyAlignment="1">
      <alignment horizontal="center" vertical="top" wrapText="1"/>
    </xf>
    <xf numFmtId="0" fontId="9" fillId="0" borderId="30" xfId="1" applyFont="1" applyFill="1" applyBorder="1" applyAlignment="1">
      <alignment horizontal="center" vertical="top" wrapText="1"/>
    </xf>
    <xf numFmtId="0" fontId="9" fillId="0" borderId="3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center" vertical="top" wrapText="1"/>
    </xf>
    <xf numFmtId="0" fontId="2" fillId="0" borderId="0" xfId="1" applyFont="1" applyFill="1"/>
    <xf numFmtId="0" fontId="10" fillId="0" borderId="33" xfId="1" applyFont="1" applyFill="1" applyBorder="1" applyAlignment="1">
      <alignment horizontal="center" vertical="top"/>
    </xf>
    <xf numFmtId="0" fontId="10" fillId="0" borderId="34" xfId="2" applyFont="1" applyFill="1" applyBorder="1" applyAlignment="1">
      <alignment vertical="top"/>
    </xf>
    <xf numFmtId="0" fontId="12" fillId="0" borderId="35" xfId="1" applyFont="1" applyFill="1" applyBorder="1" applyAlignment="1">
      <alignment horizontal="center" vertical="top"/>
    </xf>
    <xf numFmtId="1" fontId="12" fillId="0" borderId="36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" fontId="12" fillId="0" borderId="33" xfId="1" applyNumberFormat="1" applyFont="1" applyFill="1" applyBorder="1" applyAlignment="1">
      <alignment horizontal="center" vertical="top"/>
    </xf>
    <xf numFmtId="2" fontId="12" fillId="0" borderId="33" xfId="1" applyNumberFormat="1" applyFont="1" applyFill="1" applyBorder="1" applyAlignment="1">
      <alignment horizontal="center" vertical="top"/>
    </xf>
    <xf numFmtId="1" fontId="12" fillId="0" borderId="37" xfId="1" applyNumberFormat="1" applyFont="1" applyFill="1" applyBorder="1" applyAlignment="1">
      <alignment horizontal="center" vertical="top" wrapText="1"/>
    </xf>
    <xf numFmtId="1" fontId="12" fillId="0" borderId="38" xfId="1" applyNumberFormat="1" applyFont="1" applyFill="1" applyBorder="1" applyAlignment="1">
      <alignment horizontal="center" vertical="top" wrapText="1"/>
    </xf>
    <xf numFmtId="1" fontId="12" fillId="0" borderId="39" xfId="1" applyNumberFormat="1" applyFont="1" applyFill="1" applyBorder="1" applyAlignment="1">
      <alignment horizontal="center" vertical="top" wrapText="1"/>
    </xf>
    <xf numFmtId="1" fontId="12" fillId="0" borderId="40" xfId="1" applyNumberFormat="1" applyFont="1" applyFill="1" applyBorder="1" applyAlignment="1">
      <alignment horizontal="center" vertical="top" wrapText="1"/>
    </xf>
    <xf numFmtId="1" fontId="12" fillId="0" borderId="41" xfId="1" applyNumberFormat="1" applyFont="1" applyFill="1" applyBorder="1" applyAlignment="1">
      <alignment horizontal="center" vertical="top" wrapText="1"/>
    </xf>
    <xf numFmtId="1" fontId="12" fillId="0" borderId="42" xfId="1" applyNumberFormat="1" applyFont="1" applyFill="1" applyBorder="1" applyAlignment="1">
      <alignment horizontal="center" vertical="top" wrapText="1"/>
    </xf>
    <xf numFmtId="1" fontId="12" fillId="0" borderId="43" xfId="1" applyNumberFormat="1" applyFont="1" applyFill="1" applyBorder="1" applyAlignment="1">
      <alignment horizontal="center" vertical="top" wrapText="1"/>
    </xf>
    <xf numFmtId="1" fontId="12" fillId="0" borderId="44" xfId="1" applyNumberFormat="1" applyFont="1" applyFill="1" applyBorder="1" applyAlignment="1">
      <alignment horizontal="center" vertical="top" wrapText="1"/>
    </xf>
    <xf numFmtId="1" fontId="12" fillId="0" borderId="45" xfId="1" applyNumberFormat="1" applyFont="1" applyFill="1" applyBorder="1" applyAlignment="1">
      <alignment horizontal="center" vertical="top" wrapText="1"/>
    </xf>
    <xf numFmtId="1" fontId="12" fillId="0" borderId="34" xfId="1" applyNumberFormat="1" applyFont="1" applyFill="1" applyBorder="1" applyAlignment="1">
      <alignment horizontal="center" vertical="top" wrapText="1"/>
    </xf>
    <xf numFmtId="1" fontId="12" fillId="0" borderId="46" xfId="1" applyNumberFormat="1" applyFont="1" applyFill="1" applyBorder="1" applyAlignment="1">
      <alignment horizontal="center" vertical="top" wrapText="1"/>
    </xf>
    <xf numFmtId="1" fontId="12" fillId="0" borderId="47" xfId="1" applyNumberFormat="1" applyFont="1" applyFill="1" applyBorder="1" applyAlignment="1">
      <alignment horizontal="center" vertical="top" wrapText="1"/>
    </xf>
    <xf numFmtId="1" fontId="12" fillId="0" borderId="35" xfId="1" applyNumberFormat="1" applyFont="1" applyFill="1" applyBorder="1" applyAlignment="1">
      <alignment horizontal="center" vertical="top" wrapText="1"/>
    </xf>
    <xf numFmtId="1" fontId="12" fillId="0" borderId="44" xfId="1" applyNumberFormat="1" applyFont="1" applyFill="1" applyBorder="1" applyAlignment="1">
      <alignment horizontal="center" vertical="top"/>
    </xf>
    <xf numFmtId="1" fontId="12" fillId="0" borderId="34" xfId="1" applyNumberFormat="1" applyFont="1" applyFill="1" applyBorder="1" applyAlignment="1">
      <alignment horizontal="center" vertical="top"/>
    </xf>
    <xf numFmtId="1" fontId="12" fillId="0" borderId="47" xfId="1" applyNumberFormat="1" applyFont="1" applyFill="1" applyBorder="1" applyAlignment="1">
      <alignment horizontal="center" vertical="top"/>
    </xf>
    <xf numFmtId="1" fontId="12" fillId="0" borderId="45" xfId="1" applyNumberFormat="1" applyFont="1" applyFill="1" applyBorder="1" applyAlignment="1">
      <alignment horizontal="center" vertical="top"/>
    </xf>
    <xf numFmtId="1" fontId="12" fillId="0" borderId="40" xfId="1" applyNumberFormat="1" applyFont="1" applyFill="1" applyBorder="1" applyAlignment="1">
      <alignment horizontal="center" vertical="top"/>
    </xf>
    <xf numFmtId="0" fontId="12" fillId="0" borderId="47" xfId="1" applyFont="1" applyFill="1" applyBorder="1" applyAlignment="1">
      <alignment horizontal="center" vertical="top" wrapText="1"/>
    </xf>
    <xf numFmtId="0" fontId="12" fillId="0" borderId="45" xfId="1" applyFont="1" applyFill="1" applyBorder="1" applyAlignment="1">
      <alignment horizontal="center" vertical="top" wrapText="1"/>
    </xf>
    <xf numFmtId="0" fontId="12" fillId="0" borderId="44" xfId="1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1" fillId="0" borderId="0" xfId="1" applyFont="1" applyFill="1"/>
    <xf numFmtId="0" fontId="10" fillId="0" borderId="20" xfId="1" applyFont="1" applyFill="1" applyBorder="1" applyAlignment="1">
      <alignment horizontal="center" vertical="top"/>
    </xf>
    <xf numFmtId="0" fontId="10" fillId="0" borderId="48" xfId="2" applyFont="1" applyFill="1" applyBorder="1" applyAlignment="1">
      <alignment vertical="top"/>
    </xf>
    <xf numFmtId="0" fontId="12" fillId="0" borderId="49" xfId="1" applyFont="1" applyFill="1" applyBorder="1" applyAlignment="1">
      <alignment horizontal="center" vertical="top"/>
    </xf>
    <xf numFmtId="1" fontId="12" fillId="0" borderId="50" xfId="1" applyNumberFormat="1" applyFont="1" applyFill="1" applyBorder="1" applyAlignment="1">
      <alignment horizontal="center" vertical="top"/>
    </xf>
    <xf numFmtId="1" fontId="12" fillId="0" borderId="48" xfId="1" applyNumberFormat="1" applyFont="1" applyFill="1" applyBorder="1" applyAlignment="1">
      <alignment horizontal="center" vertical="top"/>
    </xf>
    <xf numFmtId="1" fontId="12" fillId="0" borderId="20" xfId="1" applyNumberFormat="1" applyFont="1" applyFill="1" applyBorder="1" applyAlignment="1">
      <alignment horizontal="center" vertical="top"/>
    </xf>
    <xf numFmtId="1" fontId="12" fillId="0" borderId="18" xfId="1" applyNumberFormat="1" applyFont="1" applyFill="1" applyBorder="1" applyAlignment="1">
      <alignment horizontal="center" vertical="top"/>
    </xf>
    <xf numFmtId="1" fontId="12" fillId="0" borderId="19" xfId="1" applyNumberFormat="1" applyFont="1" applyFill="1" applyBorder="1" applyAlignment="1">
      <alignment horizontal="center" vertical="top"/>
    </xf>
    <xf numFmtId="1" fontId="12" fillId="0" borderId="21" xfId="1" applyNumberFormat="1" applyFont="1" applyFill="1" applyBorder="1" applyAlignment="1">
      <alignment horizontal="center" vertical="top"/>
    </xf>
    <xf numFmtId="1" fontId="12" fillId="0" borderId="51" xfId="1" applyNumberFormat="1" applyFont="1" applyFill="1" applyBorder="1" applyAlignment="1">
      <alignment horizontal="center" vertical="top"/>
    </xf>
    <xf numFmtId="1" fontId="12" fillId="0" borderId="52" xfId="1" applyNumberFormat="1" applyFont="1" applyFill="1" applyBorder="1" applyAlignment="1">
      <alignment horizontal="center" vertical="top"/>
    </xf>
    <xf numFmtId="1" fontId="12" fillId="0" borderId="49" xfId="1" applyNumberFormat="1" applyFont="1" applyFill="1" applyBorder="1" applyAlignment="1">
      <alignment horizontal="center" vertical="top"/>
    </xf>
    <xf numFmtId="1" fontId="12" fillId="0" borderId="51" xfId="1" applyNumberFormat="1" applyFont="1" applyFill="1" applyBorder="1" applyAlignment="1">
      <alignment horizontal="center" vertical="top" wrapText="1"/>
    </xf>
    <xf numFmtId="1" fontId="12" fillId="0" borderId="19" xfId="1" applyNumberFormat="1" applyFont="1" applyFill="1" applyBorder="1" applyAlignment="1">
      <alignment horizontal="center" vertical="top" wrapText="1"/>
    </xf>
    <xf numFmtId="1" fontId="12" fillId="0" borderId="52" xfId="1" applyNumberFormat="1" applyFont="1" applyFill="1" applyBorder="1" applyAlignment="1">
      <alignment horizontal="center" vertical="top" wrapText="1"/>
    </xf>
    <xf numFmtId="1" fontId="12" fillId="0" borderId="9" xfId="1" applyNumberFormat="1" applyFont="1" applyFill="1" applyBorder="1" applyAlignment="1">
      <alignment horizontal="center" vertical="top" wrapText="1"/>
    </xf>
    <xf numFmtId="1" fontId="12" fillId="0" borderId="12" xfId="1" applyNumberFormat="1" applyFont="1" applyFill="1" applyBorder="1" applyAlignment="1">
      <alignment horizontal="center" vertical="top" wrapText="1"/>
    </xf>
    <xf numFmtId="1" fontId="12" fillId="0" borderId="21" xfId="1" applyNumberFormat="1" applyFont="1" applyFill="1" applyBorder="1" applyAlignment="1">
      <alignment horizontal="center" vertical="top" wrapText="1"/>
    </xf>
    <xf numFmtId="1" fontId="12" fillId="0" borderId="18" xfId="1" applyNumberFormat="1" applyFont="1" applyFill="1" applyBorder="1" applyAlignment="1">
      <alignment horizontal="center" vertical="top" wrapText="1"/>
    </xf>
    <xf numFmtId="0" fontId="1" fillId="0" borderId="0" xfId="1" applyFont="1" applyFill="1" applyBorder="1"/>
    <xf numFmtId="1" fontId="12" fillId="0" borderId="46" xfId="1" applyNumberFormat="1" applyFont="1" applyFill="1" applyBorder="1" applyAlignment="1">
      <alignment horizontal="center" vertical="top"/>
    </xf>
    <xf numFmtId="0" fontId="12" fillId="0" borderId="18" xfId="1" applyFont="1" applyFill="1" applyBorder="1" applyAlignment="1">
      <alignment horizontal="center" vertical="top" wrapText="1"/>
    </xf>
    <xf numFmtId="0" fontId="12" fillId="0" borderId="19" xfId="1" applyFont="1" applyFill="1" applyBorder="1" applyAlignment="1">
      <alignment horizontal="center" vertical="top" wrapText="1"/>
    </xf>
    <xf numFmtId="1" fontId="12" fillId="0" borderId="48" xfId="1" applyNumberFormat="1" applyFont="1" applyFill="1" applyBorder="1" applyAlignment="1">
      <alignment horizontal="center" vertical="top" wrapText="1"/>
    </xf>
    <xf numFmtId="1" fontId="12" fillId="0" borderId="49" xfId="1" applyNumberFormat="1" applyFont="1" applyFill="1" applyBorder="1" applyAlignment="1">
      <alignment horizontal="center" vertical="top" wrapText="1"/>
    </xf>
    <xf numFmtId="1" fontId="12" fillId="0" borderId="53" xfId="1" applyNumberFormat="1" applyFont="1" applyFill="1" applyBorder="1" applyAlignment="1">
      <alignment horizontal="center" vertical="top" wrapText="1"/>
    </xf>
    <xf numFmtId="0" fontId="12" fillId="0" borderId="51" xfId="1" applyFont="1" applyFill="1" applyBorder="1" applyAlignment="1">
      <alignment horizontal="center" vertical="top" wrapText="1"/>
    </xf>
    <xf numFmtId="0" fontId="12" fillId="0" borderId="54" xfId="1" applyFont="1" applyFill="1" applyBorder="1" applyAlignment="1">
      <alignment horizontal="center" vertical="top"/>
    </xf>
    <xf numFmtId="0" fontId="10" fillId="0" borderId="55" xfId="2" applyFont="1" applyFill="1" applyBorder="1" applyAlignment="1">
      <alignment vertical="top"/>
    </xf>
    <xf numFmtId="1" fontId="12" fillId="0" borderId="56" xfId="1" applyNumberFormat="1" applyFont="1" applyFill="1" applyBorder="1" applyAlignment="1">
      <alignment horizontal="center" vertical="top"/>
    </xf>
    <xf numFmtId="1" fontId="12" fillId="0" borderId="55" xfId="1" applyNumberFormat="1" applyFont="1" applyFill="1" applyBorder="1" applyAlignment="1">
      <alignment horizontal="center" vertical="top"/>
    </xf>
    <xf numFmtId="1" fontId="12" fillId="0" borderId="57" xfId="1" applyNumberFormat="1" applyFont="1" applyFill="1" applyBorder="1" applyAlignment="1">
      <alignment horizontal="center" vertical="top"/>
    </xf>
    <xf numFmtId="2" fontId="12" fillId="0" borderId="58" xfId="1" applyNumberFormat="1" applyFont="1" applyFill="1" applyBorder="1" applyAlignment="1">
      <alignment horizontal="center" vertical="top"/>
    </xf>
    <xf numFmtId="1" fontId="12" fillId="0" borderId="59" xfId="1" applyNumberFormat="1" applyFont="1" applyFill="1" applyBorder="1" applyAlignment="1">
      <alignment horizontal="center" vertical="top"/>
    </xf>
    <xf numFmtId="1" fontId="12" fillId="0" borderId="60" xfId="1" applyNumberFormat="1" applyFont="1" applyFill="1" applyBorder="1" applyAlignment="1">
      <alignment horizontal="center" vertical="top"/>
    </xf>
    <xf numFmtId="1" fontId="12" fillId="0" borderId="61" xfId="1" applyNumberFormat="1" applyFont="1" applyFill="1" applyBorder="1" applyAlignment="1">
      <alignment horizontal="center" vertical="top"/>
    </xf>
    <xf numFmtId="1" fontId="12" fillId="0" borderId="62" xfId="1" applyNumberFormat="1" applyFont="1" applyFill="1" applyBorder="1" applyAlignment="1">
      <alignment horizontal="center" vertical="top"/>
    </xf>
    <xf numFmtId="1" fontId="12" fillId="0" borderId="63" xfId="1" applyNumberFormat="1" applyFont="1" applyFill="1" applyBorder="1" applyAlignment="1">
      <alignment horizontal="center" vertical="top"/>
    </xf>
    <xf numFmtId="1" fontId="12" fillId="0" borderId="22" xfId="1" applyNumberFormat="1" applyFont="1" applyFill="1" applyBorder="1" applyAlignment="1">
      <alignment horizontal="center" vertical="top"/>
    </xf>
    <xf numFmtId="1" fontId="12" fillId="0" borderId="60" xfId="1" applyNumberFormat="1" applyFont="1" applyFill="1" applyBorder="1" applyAlignment="1">
      <alignment horizontal="center" vertical="top" wrapText="1"/>
    </xf>
    <xf numFmtId="1" fontId="12" fillId="0" borderId="59" xfId="1" applyNumberFormat="1" applyFont="1" applyFill="1" applyBorder="1" applyAlignment="1">
      <alignment horizontal="center" vertical="top" wrapText="1"/>
    </xf>
    <xf numFmtId="1" fontId="12" fillId="0" borderId="64" xfId="1" applyNumberFormat="1" applyFont="1" applyFill="1" applyBorder="1" applyAlignment="1">
      <alignment horizontal="center" vertical="top" wrapText="1"/>
    </xf>
    <xf numFmtId="1" fontId="12" fillId="0" borderId="65" xfId="1" applyNumberFormat="1" applyFont="1" applyFill="1" applyBorder="1" applyAlignment="1">
      <alignment horizontal="center" vertical="top" wrapText="1"/>
    </xf>
    <xf numFmtId="1" fontId="12" fillId="0" borderId="66" xfId="1" applyNumberFormat="1" applyFont="1" applyFill="1" applyBorder="1" applyAlignment="1">
      <alignment horizontal="center" vertical="top" wrapText="1"/>
    </xf>
    <xf numFmtId="1" fontId="12" fillId="0" borderId="67" xfId="1" applyNumberFormat="1" applyFont="1" applyFill="1" applyBorder="1" applyAlignment="1">
      <alignment horizontal="center" vertical="top" wrapText="1"/>
    </xf>
    <xf numFmtId="1" fontId="12" fillId="0" borderId="65" xfId="1" applyNumberFormat="1" applyFont="1" applyFill="1" applyBorder="1" applyAlignment="1">
      <alignment horizontal="center" vertical="top"/>
    </xf>
    <xf numFmtId="1" fontId="12" fillId="0" borderId="64" xfId="1" applyNumberFormat="1" applyFont="1" applyFill="1" applyBorder="1" applyAlignment="1">
      <alignment horizontal="center" vertical="top"/>
    </xf>
    <xf numFmtId="1" fontId="12" fillId="0" borderId="37" xfId="1" applyNumberFormat="1" applyFont="1" applyFill="1" applyBorder="1" applyAlignment="1">
      <alignment horizontal="center" vertical="top"/>
    </xf>
    <xf numFmtId="1" fontId="12" fillId="0" borderId="68" xfId="1" applyNumberFormat="1" applyFont="1" applyFill="1" applyBorder="1" applyAlignment="1">
      <alignment horizontal="center" vertical="top"/>
    </xf>
    <xf numFmtId="1" fontId="12" fillId="0" borderId="69" xfId="1" applyNumberFormat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center"/>
    </xf>
    <xf numFmtId="1" fontId="12" fillId="0" borderId="70" xfId="1" applyNumberFormat="1" applyFont="1" applyFill="1" applyBorder="1" applyAlignment="1">
      <alignment horizontal="center" vertical="center"/>
    </xf>
    <xf numFmtId="0" fontId="14" fillId="0" borderId="0" xfId="1" applyFont="1" applyFill="1" applyBorder="1"/>
    <xf numFmtId="0" fontId="14" fillId="0" borderId="0" xfId="1" applyFont="1" applyFill="1"/>
    <xf numFmtId="0" fontId="8" fillId="0" borderId="0" xfId="1" applyFon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15" fillId="0" borderId="0" xfId="1" applyFont="1" applyFill="1" applyAlignment="1">
      <alignment horizontal="right"/>
    </xf>
    <xf numFmtId="1" fontId="16" fillId="0" borderId="0" xfId="1" applyNumberFormat="1" applyFont="1" applyFill="1"/>
    <xf numFmtId="0" fontId="16" fillId="0" borderId="0" xfId="1" applyFont="1" applyFill="1"/>
    <xf numFmtId="0" fontId="3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right" vertical="top"/>
    </xf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right" vertical="top"/>
    </xf>
    <xf numFmtId="0" fontId="4" fillId="0" borderId="6" xfId="1" applyFont="1" applyFill="1" applyBorder="1" applyAlignment="1">
      <alignment horizontal="right" vertical="top"/>
    </xf>
    <xf numFmtId="0" fontId="4" fillId="0" borderId="7" xfId="1" applyFont="1" applyFill="1" applyBorder="1" applyAlignment="1">
      <alignment horizontal="right" vertical="top"/>
    </xf>
    <xf numFmtId="0" fontId="8" fillId="0" borderId="8" xfId="1" applyFont="1" applyFill="1" applyBorder="1" applyAlignment="1">
      <alignment horizontal="center" vertical="top" wrapText="1"/>
    </xf>
    <xf numFmtId="0" fontId="8" fillId="0" borderId="20" xfId="1" applyFont="1" applyFill="1" applyBorder="1" applyAlignment="1">
      <alignment horizontal="center" vertical="top" wrapText="1"/>
    </xf>
    <xf numFmtId="0" fontId="8" fillId="0" borderId="2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/>
    </xf>
    <xf numFmtId="0" fontId="8" fillId="0" borderId="20" xfId="1" applyFont="1" applyFill="1" applyBorder="1" applyAlignment="1">
      <alignment horizontal="center" vertical="top"/>
    </xf>
    <xf numFmtId="0" fontId="8" fillId="0" borderId="27" xfId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top"/>
    </xf>
    <xf numFmtId="0" fontId="8" fillId="0" borderId="13" xfId="1" applyFont="1" applyFill="1" applyBorder="1" applyAlignment="1">
      <alignment horizontal="center" vertical="top"/>
    </xf>
    <xf numFmtId="0" fontId="8" fillId="0" borderId="14" xfId="1" applyFont="1" applyFill="1" applyBorder="1" applyAlignment="1">
      <alignment horizontal="center" vertical="top"/>
    </xf>
    <xf numFmtId="0" fontId="8" fillId="0" borderId="15" xfId="1" applyFont="1" applyFill="1" applyBorder="1" applyAlignment="1">
      <alignment horizontal="center" vertical="top"/>
    </xf>
    <xf numFmtId="0" fontId="8" fillId="0" borderId="16" xfId="1" applyFont="1" applyFill="1" applyBorder="1" applyAlignment="1">
      <alignment horizontal="center" vertical="top"/>
    </xf>
    <xf numFmtId="0" fontId="8" fillId="0" borderId="17" xfId="1" applyFont="1" applyFill="1" applyBorder="1" applyAlignment="1">
      <alignment horizontal="center" vertical="top"/>
    </xf>
    <xf numFmtId="0" fontId="9" fillId="0" borderId="18" xfId="1" applyFont="1" applyFill="1" applyBorder="1" applyAlignment="1">
      <alignment horizontal="center" vertical="top" wrapText="1"/>
    </xf>
    <xf numFmtId="0" fontId="9" fillId="0" borderId="22" xfId="1" applyFont="1" applyFill="1" applyBorder="1" applyAlignment="1">
      <alignment horizontal="center" vertical="top" wrapText="1"/>
    </xf>
    <xf numFmtId="0" fontId="9" fillId="0" borderId="19" xfId="1" applyFont="1" applyFill="1" applyBorder="1" applyAlignment="1">
      <alignment horizontal="center" vertical="top" wrapText="1"/>
    </xf>
    <xf numFmtId="0" fontId="9" fillId="0" borderId="23" xfId="1" applyFont="1" applyFill="1" applyBorder="1" applyAlignment="1">
      <alignment horizontal="center" vertical="top" wrapText="1"/>
    </xf>
    <xf numFmtId="0" fontId="9" fillId="0" borderId="21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9" fillId="0" borderId="20" xfId="1" applyFont="1" applyFill="1" applyBorder="1" applyAlignment="1">
      <alignment horizontal="center" vertical="top" wrapText="1"/>
    </xf>
    <xf numFmtId="0" fontId="9" fillId="0" borderId="27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14" xfId="1" applyFont="1" applyFill="1" applyBorder="1" applyAlignment="1">
      <alignment horizontal="center" vertical="top" wrapText="1"/>
    </xf>
    <xf numFmtId="0" fontId="9" fillId="0" borderId="15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26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top" wrapText="1"/>
    </xf>
    <xf numFmtId="0" fontId="8" fillId="0" borderId="19" xfId="1" applyFont="1" applyFill="1" applyBorder="1" applyAlignment="1">
      <alignment horizontal="center" vertical="top" wrapText="1"/>
    </xf>
    <xf numFmtId="0" fontId="8" fillId="0" borderId="2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top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22" xfId="1" applyFont="1" applyFill="1" applyBorder="1" applyAlignment="1">
      <alignment horizontal="center" vertical="top" wrapText="1"/>
    </xf>
    <xf numFmtId="0" fontId="8" fillId="0" borderId="2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/>
    </xf>
  </cellXfs>
  <cellStyles count="3">
    <cellStyle name="Normal" xfId="0" builtinId="0"/>
    <cellStyle name="Normal 2 26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97"/>
  <sheetViews>
    <sheetView tabSelected="1" view="pageBreakPreview" topLeftCell="D4" zoomScale="55" zoomScaleSheetLayoutView="55" workbookViewId="0">
      <selection activeCell="BX32" sqref="BX32"/>
    </sheetView>
  </sheetViews>
  <sheetFormatPr defaultColWidth="9.109375" defaultRowHeight="14.4" x14ac:dyDescent="0.3"/>
  <cols>
    <col min="1" max="1" width="4.109375" style="1" customWidth="1"/>
    <col min="2" max="2" width="13.109375" style="120" customWidth="1"/>
    <col min="3" max="3" width="56.6640625" style="1" customWidth="1"/>
    <col min="4" max="4" width="17.88671875" style="119" customWidth="1"/>
    <col min="5" max="5" width="14.88671875" style="119" customWidth="1"/>
    <col min="6" max="7" width="23.44140625" style="119" hidden="1" customWidth="1"/>
    <col min="8" max="8" width="23.44140625" style="119" customWidth="1"/>
    <col min="9" max="9" width="18.44140625" style="119" customWidth="1"/>
    <col min="10" max="10" width="11" style="119" hidden="1" customWidth="1"/>
    <col min="11" max="11" width="10.5546875" style="119" hidden="1" customWidth="1"/>
    <col min="12" max="12" width="9.88671875" style="119" hidden="1" customWidth="1"/>
    <col min="13" max="13" width="23.5546875" style="119" hidden="1" customWidth="1"/>
    <col min="14" max="14" width="12" style="119" hidden="1" customWidth="1"/>
    <col min="15" max="15" width="13" style="119" hidden="1" customWidth="1"/>
    <col min="16" max="16" width="8.44140625" style="119" hidden="1" customWidth="1"/>
    <col min="17" max="17" width="1.6640625" style="119" hidden="1" customWidth="1"/>
    <col min="18" max="21" width="18" style="119" customWidth="1"/>
    <col min="22" max="24" width="12" style="119" hidden="1" customWidth="1"/>
    <col min="25" max="25" width="14.21875" style="119" hidden="1" customWidth="1"/>
    <col min="26" max="26" width="11.44140625" style="119" hidden="1" customWidth="1"/>
    <col min="27" max="27" width="15.88671875" style="119" hidden="1" customWidth="1"/>
    <col min="28" max="29" width="11.44140625" style="119" hidden="1" customWidth="1"/>
    <col min="30" max="44" width="13" style="119" hidden="1" customWidth="1"/>
    <col min="45" max="45" width="4.88671875" style="119" hidden="1" customWidth="1"/>
    <col min="46" max="49" width="14" style="119" customWidth="1"/>
    <col min="50" max="57" width="13" style="119" hidden="1" customWidth="1"/>
    <col min="58" max="58" width="14.6640625" style="119" hidden="1" customWidth="1"/>
    <col min="59" max="59" width="13.88671875" style="119" hidden="1" customWidth="1"/>
    <col min="60" max="60" width="7.109375" style="119" hidden="1" customWidth="1"/>
    <col min="61" max="64" width="12.21875" style="119" hidden="1" customWidth="1"/>
    <col min="65" max="65" width="13.21875" style="119" hidden="1" customWidth="1"/>
    <col min="66" max="67" width="12.21875" style="119" hidden="1" customWidth="1"/>
    <col min="68" max="68" width="14.44140625" style="119" hidden="1" customWidth="1"/>
    <col min="69" max="69" width="16" style="119" hidden="1" customWidth="1"/>
    <col min="70" max="70" width="17.33203125" style="119" hidden="1" customWidth="1"/>
    <col min="71" max="71" width="15.33203125" style="119" hidden="1" customWidth="1"/>
    <col min="72" max="72" width="16.21875" style="1" hidden="1" customWidth="1"/>
    <col min="73" max="73" width="15.44140625" style="1" hidden="1" customWidth="1"/>
    <col min="74" max="77" width="15.44140625" style="1" customWidth="1"/>
    <col min="78" max="89" width="15.44140625" style="1" hidden="1" customWidth="1"/>
    <col min="90" max="90" width="14.88671875" style="28" hidden="1" customWidth="1"/>
    <col min="91" max="91" width="15.6640625" style="28" hidden="1" customWidth="1"/>
    <col min="92" max="92" width="16.88671875" style="28" hidden="1" customWidth="1"/>
    <col min="93" max="93" width="16.33203125" style="28" hidden="1" customWidth="1"/>
    <col min="94" max="94" width="15.6640625" style="1" customWidth="1"/>
    <col min="95" max="95" width="16.33203125" style="1" customWidth="1"/>
    <col min="96" max="96" width="14.44140625" style="5" customWidth="1"/>
    <col min="97" max="97" width="14.88671875" style="5" customWidth="1"/>
    <col min="98" max="98" width="3" style="5" customWidth="1"/>
    <col min="99" max="99" width="12.77734375" style="5" customWidth="1"/>
    <col min="100" max="100" width="9.109375" style="5"/>
    <col min="101" max="101" width="8.88671875" style="5" customWidth="1"/>
    <col min="102" max="16384" width="9.109375" style="1"/>
  </cols>
  <sheetData>
    <row r="1" spans="1:101" ht="22.8" thickBot="1" x14ac:dyDescent="0.35">
      <c r="B1" s="2"/>
      <c r="C1" s="3"/>
      <c r="D1" s="2"/>
      <c r="E1" s="2"/>
      <c r="F1" s="2"/>
      <c r="G1" s="2"/>
      <c r="H1" s="2"/>
      <c r="I1" s="2"/>
      <c r="J1" s="2" t="s">
        <v>0</v>
      </c>
      <c r="K1" s="4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21" t="s">
        <v>68</v>
      </c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</row>
    <row r="2" spans="1:101" ht="42" customHeight="1" thickBot="1" x14ac:dyDescent="0.35">
      <c r="B2" s="122" t="s">
        <v>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4"/>
    </row>
    <row r="3" spans="1:101" ht="30" customHeight="1" thickBot="1" x14ac:dyDescent="0.35">
      <c r="B3" s="125" t="s">
        <v>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7"/>
    </row>
    <row r="4" spans="1:101" s="13" customFormat="1" ht="54.6" customHeight="1" thickBot="1" x14ac:dyDescent="0.35">
      <c r="A4" s="5"/>
      <c r="B4" s="128" t="s">
        <v>4</v>
      </c>
      <c r="C4" s="131" t="s">
        <v>5</v>
      </c>
      <c r="D4" s="6">
        <v>1</v>
      </c>
      <c r="E4" s="7">
        <v>2</v>
      </c>
      <c r="F4" s="7">
        <v>2</v>
      </c>
      <c r="G4" s="7"/>
      <c r="H4" s="7">
        <v>3</v>
      </c>
      <c r="I4" s="8">
        <v>4</v>
      </c>
      <c r="J4" s="134">
        <v>4</v>
      </c>
      <c r="K4" s="134"/>
      <c r="L4" s="134"/>
      <c r="M4" s="134"/>
      <c r="N4" s="7"/>
      <c r="O4" s="7"/>
      <c r="P4" s="7"/>
      <c r="Q4" s="9"/>
      <c r="R4" s="135">
        <v>5</v>
      </c>
      <c r="S4" s="136"/>
      <c r="T4" s="136"/>
      <c r="U4" s="137"/>
      <c r="V4" s="138">
        <v>5</v>
      </c>
      <c r="W4" s="136"/>
      <c r="X4" s="136"/>
      <c r="Y4" s="136"/>
      <c r="Z4" s="136"/>
      <c r="AA4" s="136"/>
      <c r="AB4" s="136"/>
      <c r="AC4" s="136"/>
      <c r="AD4" s="136">
        <v>5</v>
      </c>
      <c r="AE4" s="136"/>
      <c r="AF4" s="136"/>
      <c r="AG4" s="136"/>
      <c r="AH4" s="136">
        <v>5</v>
      </c>
      <c r="AI4" s="136"/>
      <c r="AJ4" s="136"/>
      <c r="AK4" s="136"/>
      <c r="AL4" s="10"/>
      <c r="AM4" s="10"/>
      <c r="AN4" s="10"/>
      <c r="AO4" s="10"/>
      <c r="AP4" s="10"/>
      <c r="AQ4" s="10"/>
      <c r="AR4" s="10"/>
      <c r="AS4" s="11"/>
      <c r="AT4" s="135">
        <v>6</v>
      </c>
      <c r="AU4" s="136"/>
      <c r="AV4" s="136"/>
      <c r="AW4" s="137"/>
      <c r="AX4" s="138">
        <v>6</v>
      </c>
      <c r="AY4" s="136"/>
      <c r="AZ4" s="136"/>
      <c r="BA4" s="136"/>
      <c r="BB4" s="136">
        <v>6</v>
      </c>
      <c r="BC4" s="136"/>
      <c r="BD4" s="136"/>
      <c r="BE4" s="136"/>
      <c r="BF4" s="10"/>
      <c r="BG4" s="10"/>
      <c r="BH4" s="10"/>
      <c r="BI4" s="10"/>
      <c r="BJ4" s="136">
        <v>7</v>
      </c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8">
        <v>8</v>
      </c>
      <c r="CA4" s="136"/>
      <c r="CB4" s="136"/>
      <c r="CC4" s="136"/>
      <c r="CD4" s="136"/>
      <c r="CE4" s="136"/>
      <c r="CF4" s="136"/>
      <c r="CG4" s="136"/>
      <c r="CH4" s="10"/>
      <c r="CI4" s="10"/>
      <c r="CJ4" s="10"/>
      <c r="CK4" s="10"/>
      <c r="CL4" s="136">
        <v>8</v>
      </c>
      <c r="CM4" s="136"/>
      <c r="CN4" s="136"/>
      <c r="CO4" s="139"/>
      <c r="CP4" s="135">
        <v>9</v>
      </c>
      <c r="CQ4" s="137"/>
      <c r="CR4" s="135">
        <v>10</v>
      </c>
      <c r="CS4" s="137"/>
      <c r="CT4" s="5"/>
      <c r="CU4" s="12"/>
    </row>
    <row r="5" spans="1:101" ht="60.75" customHeight="1" thickBot="1" x14ac:dyDescent="0.35">
      <c r="B5" s="129"/>
      <c r="C5" s="132"/>
      <c r="D5" s="140" t="s">
        <v>6</v>
      </c>
      <c r="E5" s="142" t="s">
        <v>7</v>
      </c>
      <c r="F5" s="142" t="s">
        <v>8</v>
      </c>
      <c r="G5" s="142" t="s">
        <v>9</v>
      </c>
      <c r="H5" s="144" t="s">
        <v>10</v>
      </c>
      <c r="I5" s="146" t="s">
        <v>11</v>
      </c>
      <c r="J5" s="150" t="s">
        <v>12</v>
      </c>
      <c r="K5" s="151"/>
      <c r="L5" s="151"/>
      <c r="M5" s="151"/>
      <c r="N5" s="151" t="s">
        <v>13</v>
      </c>
      <c r="O5" s="151"/>
      <c r="P5" s="151"/>
      <c r="Q5" s="152"/>
      <c r="R5" s="153" t="s">
        <v>14</v>
      </c>
      <c r="S5" s="154"/>
      <c r="T5" s="154"/>
      <c r="U5" s="155"/>
      <c r="V5" s="156" t="s">
        <v>15</v>
      </c>
      <c r="W5" s="157"/>
      <c r="X5" s="157"/>
      <c r="Y5" s="157"/>
      <c r="Z5" s="157" t="s">
        <v>16</v>
      </c>
      <c r="AA5" s="157"/>
      <c r="AB5" s="157"/>
      <c r="AC5" s="157"/>
      <c r="AD5" s="149" t="s">
        <v>17</v>
      </c>
      <c r="AE5" s="149"/>
      <c r="AF5" s="149"/>
      <c r="AG5" s="149"/>
      <c r="AH5" s="149" t="s">
        <v>18</v>
      </c>
      <c r="AI5" s="149"/>
      <c r="AJ5" s="149"/>
      <c r="AK5" s="149"/>
      <c r="AL5" s="149" t="s">
        <v>19</v>
      </c>
      <c r="AM5" s="149"/>
      <c r="AN5" s="149"/>
      <c r="AO5" s="149"/>
      <c r="AP5" s="149" t="s">
        <v>20</v>
      </c>
      <c r="AQ5" s="149"/>
      <c r="AR5" s="149"/>
      <c r="AS5" s="158"/>
      <c r="AT5" s="159" t="s">
        <v>21</v>
      </c>
      <c r="AU5" s="160"/>
      <c r="AV5" s="160"/>
      <c r="AW5" s="161"/>
      <c r="AX5" s="162" t="s">
        <v>21</v>
      </c>
      <c r="AY5" s="149"/>
      <c r="AZ5" s="149"/>
      <c r="BA5" s="149"/>
      <c r="BB5" s="149" t="s">
        <v>21</v>
      </c>
      <c r="BC5" s="149"/>
      <c r="BD5" s="149"/>
      <c r="BE5" s="149"/>
      <c r="BF5" s="149" t="s">
        <v>22</v>
      </c>
      <c r="BG5" s="149"/>
      <c r="BH5" s="149" t="s">
        <v>23</v>
      </c>
      <c r="BI5" s="149"/>
      <c r="BJ5" s="149" t="s">
        <v>24</v>
      </c>
      <c r="BK5" s="149"/>
      <c r="BL5" s="149" t="s">
        <v>25</v>
      </c>
      <c r="BM5" s="149"/>
      <c r="BN5" s="149" t="s">
        <v>26</v>
      </c>
      <c r="BO5" s="149"/>
      <c r="BP5" s="149" t="s">
        <v>27</v>
      </c>
      <c r="BQ5" s="149"/>
      <c r="BR5" s="149" t="s">
        <v>28</v>
      </c>
      <c r="BS5" s="149"/>
      <c r="BT5" s="149"/>
      <c r="BU5" s="158"/>
      <c r="BV5" s="159" t="s">
        <v>28</v>
      </c>
      <c r="BW5" s="160"/>
      <c r="BX5" s="160"/>
      <c r="BY5" s="161"/>
      <c r="BZ5" s="164" t="s">
        <v>28</v>
      </c>
      <c r="CA5" s="164"/>
      <c r="CB5" s="164"/>
      <c r="CC5" s="165"/>
      <c r="CD5" s="163" t="s">
        <v>28</v>
      </c>
      <c r="CE5" s="164"/>
      <c r="CF5" s="164"/>
      <c r="CG5" s="165"/>
      <c r="CH5" s="163" t="s">
        <v>28</v>
      </c>
      <c r="CI5" s="164"/>
      <c r="CJ5" s="164"/>
      <c r="CK5" s="165"/>
      <c r="CL5" s="163" t="s">
        <v>28</v>
      </c>
      <c r="CM5" s="164"/>
      <c r="CN5" s="164"/>
      <c r="CO5" s="165"/>
      <c r="CP5" s="166" t="s">
        <v>29</v>
      </c>
      <c r="CQ5" s="167"/>
      <c r="CR5" s="170" t="s">
        <v>30</v>
      </c>
      <c r="CS5" s="167"/>
    </row>
    <row r="6" spans="1:101" ht="45.6" customHeight="1" thickBot="1" x14ac:dyDescent="0.35">
      <c r="B6" s="129"/>
      <c r="C6" s="132"/>
      <c r="D6" s="140"/>
      <c r="E6" s="142"/>
      <c r="F6" s="142"/>
      <c r="G6" s="142"/>
      <c r="H6" s="144"/>
      <c r="I6" s="147"/>
      <c r="J6" s="172" t="s">
        <v>31</v>
      </c>
      <c r="K6" s="173"/>
      <c r="L6" s="173" t="s">
        <v>32</v>
      </c>
      <c r="M6" s="173"/>
      <c r="N6" s="173" t="s">
        <v>31</v>
      </c>
      <c r="O6" s="173"/>
      <c r="P6" s="173" t="s">
        <v>32</v>
      </c>
      <c r="Q6" s="174"/>
      <c r="R6" s="175" t="s">
        <v>31</v>
      </c>
      <c r="S6" s="176"/>
      <c r="T6" s="176" t="s">
        <v>32</v>
      </c>
      <c r="U6" s="177"/>
      <c r="V6" s="178" t="s">
        <v>31</v>
      </c>
      <c r="W6" s="179"/>
      <c r="X6" s="179" t="s">
        <v>32</v>
      </c>
      <c r="Y6" s="179"/>
      <c r="Z6" s="14" t="s">
        <v>31</v>
      </c>
      <c r="AA6" s="14"/>
      <c r="AB6" s="14" t="s">
        <v>32</v>
      </c>
      <c r="AC6" s="14"/>
      <c r="AD6" s="143" t="s">
        <v>31</v>
      </c>
      <c r="AE6" s="143"/>
      <c r="AF6" s="143" t="s">
        <v>32</v>
      </c>
      <c r="AG6" s="143"/>
      <c r="AH6" s="143" t="s">
        <v>31</v>
      </c>
      <c r="AI6" s="143"/>
      <c r="AJ6" s="143" t="s">
        <v>32</v>
      </c>
      <c r="AK6" s="143"/>
      <c r="AL6" s="143" t="s">
        <v>31</v>
      </c>
      <c r="AM6" s="143"/>
      <c r="AN6" s="143" t="s">
        <v>32</v>
      </c>
      <c r="AO6" s="143"/>
      <c r="AP6" s="143" t="s">
        <v>31</v>
      </c>
      <c r="AQ6" s="143"/>
      <c r="AR6" s="143" t="s">
        <v>32</v>
      </c>
      <c r="AS6" s="145"/>
      <c r="AT6" s="175" t="s">
        <v>31</v>
      </c>
      <c r="AU6" s="176"/>
      <c r="AV6" s="176" t="s">
        <v>32</v>
      </c>
      <c r="AW6" s="177"/>
      <c r="AX6" s="141" t="s">
        <v>31</v>
      </c>
      <c r="AY6" s="143"/>
      <c r="AZ6" s="143" t="s">
        <v>32</v>
      </c>
      <c r="BA6" s="143"/>
      <c r="BB6" s="143" t="s">
        <v>31</v>
      </c>
      <c r="BC6" s="143"/>
      <c r="BD6" s="143" t="s">
        <v>32</v>
      </c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 t="s">
        <v>31</v>
      </c>
      <c r="BS6" s="143"/>
      <c r="BT6" s="143" t="s">
        <v>32</v>
      </c>
      <c r="BU6" s="145"/>
      <c r="BV6" s="159" t="s">
        <v>31</v>
      </c>
      <c r="BW6" s="160"/>
      <c r="BX6" s="160" t="s">
        <v>32</v>
      </c>
      <c r="BY6" s="161"/>
      <c r="BZ6" s="164" t="s">
        <v>31</v>
      </c>
      <c r="CA6" s="164"/>
      <c r="CB6" s="164" t="s">
        <v>32</v>
      </c>
      <c r="CC6" s="165"/>
      <c r="CD6" s="164" t="s">
        <v>31</v>
      </c>
      <c r="CE6" s="164"/>
      <c r="CF6" s="164" t="s">
        <v>32</v>
      </c>
      <c r="CG6" s="165"/>
      <c r="CH6" s="159" t="s">
        <v>31</v>
      </c>
      <c r="CI6" s="160"/>
      <c r="CJ6" s="160" t="s">
        <v>32</v>
      </c>
      <c r="CK6" s="161"/>
      <c r="CL6" s="159" t="s">
        <v>31</v>
      </c>
      <c r="CM6" s="160"/>
      <c r="CN6" s="160" t="s">
        <v>32</v>
      </c>
      <c r="CO6" s="161"/>
      <c r="CP6" s="168"/>
      <c r="CQ6" s="169"/>
      <c r="CR6" s="171"/>
      <c r="CS6" s="169"/>
    </row>
    <row r="7" spans="1:101" ht="46.2" customHeight="1" thickBot="1" x14ac:dyDescent="0.35">
      <c r="B7" s="130"/>
      <c r="C7" s="133"/>
      <c r="D7" s="141"/>
      <c r="E7" s="143"/>
      <c r="F7" s="143"/>
      <c r="G7" s="143"/>
      <c r="H7" s="145"/>
      <c r="I7" s="148"/>
      <c r="J7" s="15" t="s">
        <v>33</v>
      </c>
      <c r="K7" s="14" t="s">
        <v>34</v>
      </c>
      <c r="L7" s="14" t="s">
        <v>33</v>
      </c>
      <c r="M7" s="14" t="s">
        <v>34</v>
      </c>
      <c r="N7" s="14" t="s">
        <v>33</v>
      </c>
      <c r="O7" s="14" t="s">
        <v>34</v>
      </c>
      <c r="P7" s="14" t="s">
        <v>33</v>
      </c>
      <c r="Q7" s="16" t="s">
        <v>34</v>
      </c>
      <c r="R7" s="17" t="s">
        <v>33</v>
      </c>
      <c r="S7" s="18" t="s">
        <v>34</v>
      </c>
      <c r="T7" s="18" t="s">
        <v>33</v>
      </c>
      <c r="U7" s="19" t="s">
        <v>34</v>
      </c>
      <c r="V7" s="20" t="s">
        <v>33</v>
      </c>
      <c r="W7" s="18" t="s">
        <v>34</v>
      </c>
      <c r="X7" s="18" t="s">
        <v>33</v>
      </c>
      <c r="Y7" s="18" t="s">
        <v>34</v>
      </c>
      <c r="Z7" s="18" t="s">
        <v>33</v>
      </c>
      <c r="AA7" s="18" t="s">
        <v>34</v>
      </c>
      <c r="AB7" s="18" t="s">
        <v>33</v>
      </c>
      <c r="AC7" s="18" t="s">
        <v>34</v>
      </c>
      <c r="AD7" s="21" t="s">
        <v>33</v>
      </c>
      <c r="AE7" s="21" t="s">
        <v>34</v>
      </c>
      <c r="AF7" s="21" t="s">
        <v>33</v>
      </c>
      <c r="AG7" s="21" t="s">
        <v>34</v>
      </c>
      <c r="AH7" s="21" t="s">
        <v>33</v>
      </c>
      <c r="AI7" s="21" t="s">
        <v>34</v>
      </c>
      <c r="AJ7" s="21" t="s">
        <v>33</v>
      </c>
      <c r="AK7" s="21" t="s">
        <v>34</v>
      </c>
      <c r="AL7" s="21" t="s">
        <v>33</v>
      </c>
      <c r="AM7" s="21" t="s">
        <v>34</v>
      </c>
      <c r="AN7" s="21" t="s">
        <v>33</v>
      </c>
      <c r="AO7" s="21" t="s">
        <v>34</v>
      </c>
      <c r="AP7" s="21" t="s">
        <v>33</v>
      </c>
      <c r="AQ7" s="21" t="s">
        <v>34</v>
      </c>
      <c r="AR7" s="21" t="s">
        <v>33</v>
      </c>
      <c r="AS7" s="22" t="s">
        <v>34</v>
      </c>
      <c r="AT7" s="23" t="s">
        <v>33</v>
      </c>
      <c r="AU7" s="21" t="s">
        <v>34</v>
      </c>
      <c r="AV7" s="21" t="s">
        <v>33</v>
      </c>
      <c r="AW7" s="24" t="s">
        <v>34</v>
      </c>
      <c r="AX7" s="25" t="s">
        <v>33</v>
      </c>
      <c r="AY7" s="21" t="s">
        <v>34</v>
      </c>
      <c r="AZ7" s="21" t="s">
        <v>33</v>
      </c>
      <c r="BA7" s="21" t="s">
        <v>34</v>
      </c>
      <c r="BB7" s="21" t="s">
        <v>33</v>
      </c>
      <c r="BC7" s="21" t="s">
        <v>34</v>
      </c>
      <c r="BD7" s="21" t="s">
        <v>33</v>
      </c>
      <c r="BE7" s="21" t="s">
        <v>34</v>
      </c>
      <c r="BF7" s="21" t="s">
        <v>35</v>
      </c>
      <c r="BG7" s="21" t="s">
        <v>36</v>
      </c>
      <c r="BH7" s="21" t="s">
        <v>33</v>
      </c>
      <c r="BI7" s="21" t="s">
        <v>34</v>
      </c>
      <c r="BJ7" s="21" t="s">
        <v>33</v>
      </c>
      <c r="BK7" s="21" t="s">
        <v>34</v>
      </c>
      <c r="BL7" s="21" t="s">
        <v>33</v>
      </c>
      <c r="BM7" s="21" t="s">
        <v>34</v>
      </c>
      <c r="BN7" s="21" t="s">
        <v>33</v>
      </c>
      <c r="BO7" s="21" t="s">
        <v>34</v>
      </c>
      <c r="BP7" s="21" t="s">
        <v>33</v>
      </c>
      <c r="BQ7" s="21" t="s">
        <v>34</v>
      </c>
      <c r="BR7" s="21" t="s">
        <v>33</v>
      </c>
      <c r="BS7" s="21" t="s">
        <v>34</v>
      </c>
      <c r="BT7" s="21" t="s">
        <v>33</v>
      </c>
      <c r="BU7" s="22" t="s">
        <v>34</v>
      </c>
      <c r="BV7" s="23" t="s">
        <v>33</v>
      </c>
      <c r="BW7" s="21" t="s">
        <v>34</v>
      </c>
      <c r="BX7" s="21" t="s">
        <v>33</v>
      </c>
      <c r="BY7" s="24" t="s">
        <v>34</v>
      </c>
      <c r="BZ7" s="26" t="s">
        <v>33</v>
      </c>
      <c r="CA7" s="26" t="s">
        <v>34</v>
      </c>
      <c r="CB7" s="26" t="s">
        <v>33</v>
      </c>
      <c r="CC7" s="26" t="s">
        <v>34</v>
      </c>
      <c r="CD7" s="26" t="s">
        <v>33</v>
      </c>
      <c r="CE7" s="26" t="s">
        <v>34</v>
      </c>
      <c r="CF7" s="26" t="s">
        <v>33</v>
      </c>
      <c r="CG7" s="26" t="s">
        <v>34</v>
      </c>
      <c r="CH7" s="23" t="s">
        <v>33</v>
      </c>
      <c r="CI7" s="21" t="s">
        <v>34</v>
      </c>
      <c r="CJ7" s="25" t="s">
        <v>33</v>
      </c>
      <c r="CK7" s="24" t="s">
        <v>34</v>
      </c>
      <c r="CL7" s="23" t="s">
        <v>33</v>
      </c>
      <c r="CM7" s="21" t="s">
        <v>34</v>
      </c>
      <c r="CN7" s="25" t="s">
        <v>33</v>
      </c>
      <c r="CO7" s="24" t="s">
        <v>34</v>
      </c>
      <c r="CP7" s="23" t="s">
        <v>33</v>
      </c>
      <c r="CQ7" s="27" t="s">
        <v>34</v>
      </c>
      <c r="CR7" s="23" t="s">
        <v>33</v>
      </c>
      <c r="CS7" s="24" t="s">
        <v>34</v>
      </c>
    </row>
    <row r="8" spans="1:101" s="28" customFormat="1" ht="40.200000000000003" customHeight="1" thickBot="1" x14ac:dyDescent="0.35">
      <c r="B8" s="29">
        <v>1</v>
      </c>
      <c r="C8" s="30" t="s">
        <v>37</v>
      </c>
      <c r="D8" s="31">
        <v>923</v>
      </c>
      <c r="E8" s="31">
        <f t="shared" ref="E8:E35" si="0">D8*2</f>
        <v>1846</v>
      </c>
      <c r="F8" s="32">
        <v>81</v>
      </c>
      <c r="G8" s="33">
        <v>68</v>
      </c>
      <c r="H8" s="34">
        <v>6</v>
      </c>
      <c r="I8" s="35">
        <f>H8/E8*100</f>
        <v>0.32502708559046589</v>
      </c>
      <c r="J8" s="36">
        <v>5</v>
      </c>
      <c r="K8" s="37">
        <v>64</v>
      </c>
      <c r="L8" s="37">
        <v>49</v>
      </c>
      <c r="M8" s="38">
        <v>1111</v>
      </c>
      <c r="N8" s="39">
        <v>9</v>
      </c>
      <c r="O8" s="39">
        <v>164</v>
      </c>
      <c r="P8" s="39">
        <v>59</v>
      </c>
      <c r="Q8" s="40">
        <v>1326</v>
      </c>
      <c r="R8" s="41">
        <v>1</v>
      </c>
      <c r="S8" s="42">
        <v>10</v>
      </c>
      <c r="T8" s="43">
        <v>5</v>
      </c>
      <c r="U8" s="44">
        <v>50</v>
      </c>
      <c r="V8" s="45">
        <v>1</v>
      </c>
      <c r="W8" s="40">
        <v>10</v>
      </c>
      <c r="X8" s="40">
        <v>3</v>
      </c>
      <c r="Y8" s="44">
        <v>31</v>
      </c>
      <c r="Z8" s="43">
        <v>0</v>
      </c>
      <c r="AA8" s="39">
        <v>0</v>
      </c>
      <c r="AB8" s="39">
        <v>1</v>
      </c>
      <c r="AC8" s="39">
        <v>10.5</v>
      </c>
      <c r="AD8" s="43">
        <v>0</v>
      </c>
      <c r="AE8" s="43">
        <v>0</v>
      </c>
      <c r="AF8" s="43">
        <v>1</v>
      </c>
      <c r="AG8" s="46">
        <v>5.25</v>
      </c>
      <c r="AH8" s="47">
        <v>6</v>
      </c>
      <c r="AI8" s="43">
        <v>3.79</v>
      </c>
      <c r="AJ8" s="43">
        <v>2</v>
      </c>
      <c r="AK8" s="46">
        <v>1.69</v>
      </c>
      <c r="AL8" s="43"/>
      <c r="AM8" s="43"/>
      <c r="AN8" s="43"/>
      <c r="AO8" s="43"/>
      <c r="AP8" s="43"/>
      <c r="AQ8" s="43"/>
      <c r="AR8" s="43"/>
      <c r="AS8" s="45"/>
      <c r="AT8" s="48">
        <v>1</v>
      </c>
      <c r="AU8" s="40">
        <v>10</v>
      </c>
      <c r="AV8" s="40">
        <v>5</v>
      </c>
      <c r="AW8" s="44">
        <v>50</v>
      </c>
      <c r="AX8" s="47">
        <v>0</v>
      </c>
      <c r="AY8" s="39">
        <v>0</v>
      </c>
      <c r="AZ8" s="39">
        <v>1</v>
      </c>
      <c r="BA8" s="44">
        <v>11</v>
      </c>
      <c r="BB8" s="47">
        <v>4</v>
      </c>
      <c r="BC8" s="39">
        <v>86</v>
      </c>
      <c r="BD8" s="39">
        <v>40</v>
      </c>
      <c r="BE8" s="44">
        <v>853</v>
      </c>
      <c r="BF8" s="43">
        <f t="shared" ref="BF8:BG27" si="1">J8+L8</f>
        <v>54</v>
      </c>
      <c r="BG8" s="40">
        <f t="shared" si="1"/>
        <v>1175</v>
      </c>
      <c r="BH8" s="49">
        <v>52</v>
      </c>
      <c r="BI8" s="50">
        <v>1722</v>
      </c>
      <c r="BJ8" s="48">
        <v>6</v>
      </c>
      <c r="BK8" s="44">
        <v>60</v>
      </c>
      <c r="BL8" s="45">
        <f>BN8+V8+X8</f>
        <v>14</v>
      </c>
      <c r="BM8" s="48">
        <f>BO8+W8+Y8</f>
        <v>132</v>
      </c>
      <c r="BN8" s="51">
        <v>10</v>
      </c>
      <c r="BO8" s="52">
        <v>91</v>
      </c>
      <c r="BP8" s="49">
        <f>AD8+AF8</f>
        <v>1</v>
      </c>
      <c r="BQ8" s="53">
        <f>AE8+AG8</f>
        <v>5.25</v>
      </c>
      <c r="BR8" s="39">
        <v>202</v>
      </c>
      <c r="BS8" s="39">
        <v>4584</v>
      </c>
      <c r="BT8" s="39">
        <v>1086</v>
      </c>
      <c r="BU8" s="40">
        <v>19555</v>
      </c>
      <c r="BV8" s="54">
        <v>251</v>
      </c>
      <c r="BW8" s="55">
        <v>5858</v>
      </c>
      <c r="BX8" s="54">
        <v>1147</v>
      </c>
      <c r="BY8" s="55">
        <v>20808</v>
      </c>
      <c r="BZ8" s="48">
        <f t="shared" ref="BZ8:CK28" si="2">CD8+V8</f>
        <v>251</v>
      </c>
      <c r="CA8" s="40">
        <f t="shared" si="2"/>
        <v>5858</v>
      </c>
      <c r="CB8" s="40">
        <f t="shared" si="2"/>
        <v>1147</v>
      </c>
      <c r="CC8" s="40">
        <f t="shared" si="2"/>
        <v>20807.75</v>
      </c>
      <c r="CD8" s="47">
        <f t="shared" si="2"/>
        <v>250</v>
      </c>
      <c r="CE8" s="39">
        <f t="shared" si="2"/>
        <v>5848</v>
      </c>
      <c r="CF8" s="39">
        <f t="shared" si="2"/>
        <v>1144</v>
      </c>
      <c r="CG8" s="44">
        <f t="shared" si="2"/>
        <v>20776.75</v>
      </c>
      <c r="CH8" s="49">
        <f t="shared" si="2"/>
        <v>250</v>
      </c>
      <c r="CI8" s="53">
        <f t="shared" si="2"/>
        <v>5848</v>
      </c>
      <c r="CJ8" s="53">
        <f t="shared" si="2"/>
        <v>1143</v>
      </c>
      <c r="CK8" s="52">
        <f t="shared" si="2"/>
        <v>20766.25</v>
      </c>
      <c r="CL8" s="43">
        <v>250</v>
      </c>
      <c r="CM8" s="43">
        <v>5848</v>
      </c>
      <c r="CN8" s="39">
        <v>1142</v>
      </c>
      <c r="CO8" s="40">
        <v>20761</v>
      </c>
      <c r="CP8" s="54">
        <v>439</v>
      </c>
      <c r="CQ8" s="55">
        <v>5928.1161699999993</v>
      </c>
      <c r="CR8" s="56">
        <v>131</v>
      </c>
      <c r="CS8" s="55">
        <v>1614.0616500000001</v>
      </c>
      <c r="CT8" s="57"/>
      <c r="CU8" s="57"/>
      <c r="CV8" s="57"/>
      <c r="CW8" s="57"/>
    </row>
    <row r="9" spans="1:101" s="58" customFormat="1" ht="40.200000000000003" customHeight="1" thickBot="1" x14ac:dyDescent="0.35">
      <c r="B9" s="59">
        <v>2</v>
      </c>
      <c r="C9" s="60" t="s">
        <v>38</v>
      </c>
      <c r="D9" s="61">
        <v>635</v>
      </c>
      <c r="E9" s="61">
        <f t="shared" si="0"/>
        <v>1270</v>
      </c>
      <c r="F9" s="62">
        <v>6</v>
      </c>
      <c r="G9" s="63">
        <v>3</v>
      </c>
      <c r="H9" s="64">
        <v>0</v>
      </c>
      <c r="I9" s="35">
        <f t="shared" ref="I9:I35" si="3">H9/E9*100</f>
        <v>0</v>
      </c>
      <c r="J9" s="65">
        <v>1</v>
      </c>
      <c r="K9" s="66">
        <v>10</v>
      </c>
      <c r="L9" s="66">
        <v>5</v>
      </c>
      <c r="M9" s="66">
        <v>68</v>
      </c>
      <c r="N9" s="66">
        <v>0</v>
      </c>
      <c r="O9" s="66">
        <v>0</v>
      </c>
      <c r="P9" s="66">
        <v>3</v>
      </c>
      <c r="Q9" s="67">
        <v>38.51</v>
      </c>
      <c r="R9" s="68">
        <v>0</v>
      </c>
      <c r="S9" s="69">
        <v>0</v>
      </c>
      <c r="T9" s="65">
        <v>0</v>
      </c>
      <c r="U9" s="69">
        <v>0</v>
      </c>
      <c r="V9" s="63"/>
      <c r="W9" s="67"/>
      <c r="X9" s="67"/>
      <c r="Y9" s="69"/>
      <c r="Z9" s="65"/>
      <c r="AA9" s="66"/>
      <c r="AB9" s="66"/>
      <c r="AC9" s="66"/>
      <c r="AD9" s="43"/>
      <c r="AE9" s="43"/>
      <c r="AF9" s="43"/>
      <c r="AG9" s="46"/>
      <c r="AH9" s="47"/>
      <c r="AI9" s="43"/>
      <c r="AJ9" s="43"/>
      <c r="AK9" s="46"/>
      <c r="AL9" s="43"/>
      <c r="AM9" s="43"/>
      <c r="AN9" s="43"/>
      <c r="AO9" s="43"/>
      <c r="AP9" s="43"/>
      <c r="AQ9" s="43"/>
      <c r="AR9" s="43"/>
      <c r="AS9" s="45"/>
      <c r="AT9" s="70">
        <v>0</v>
      </c>
      <c r="AU9" s="67">
        <v>0</v>
      </c>
      <c r="AV9" s="67">
        <v>0</v>
      </c>
      <c r="AW9" s="69">
        <v>0</v>
      </c>
      <c r="AX9" s="71">
        <v>0</v>
      </c>
      <c r="AY9" s="72">
        <v>0</v>
      </c>
      <c r="AZ9" s="72">
        <v>0</v>
      </c>
      <c r="BA9" s="73">
        <v>0</v>
      </c>
      <c r="BB9" s="71">
        <v>0</v>
      </c>
      <c r="BC9" s="72">
        <v>0</v>
      </c>
      <c r="BD9" s="72">
        <v>0</v>
      </c>
      <c r="BE9" s="73">
        <v>0</v>
      </c>
      <c r="BF9" s="74">
        <f t="shared" si="1"/>
        <v>6</v>
      </c>
      <c r="BG9" s="75">
        <f t="shared" si="1"/>
        <v>78</v>
      </c>
      <c r="BH9" s="65">
        <v>3</v>
      </c>
      <c r="BI9" s="63">
        <v>150</v>
      </c>
      <c r="BJ9" s="70"/>
      <c r="BK9" s="69"/>
      <c r="BL9" s="63">
        <v>6</v>
      </c>
      <c r="BM9" s="67">
        <v>135</v>
      </c>
      <c r="BN9" s="68">
        <f t="shared" ref="BN9:BO35" si="4">Z9+AB9+BP9</f>
        <v>0</v>
      </c>
      <c r="BO9" s="69">
        <f t="shared" si="4"/>
        <v>0</v>
      </c>
      <c r="BP9" s="65">
        <f t="shared" ref="BP9:BQ35" si="5">AD9+AF9</f>
        <v>0</v>
      </c>
      <c r="BQ9" s="66">
        <f t="shared" si="5"/>
        <v>0</v>
      </c>
      <c r="BR9" s="72">
        <v>993</v>
      </c>
      <c r="BS9" s="72">
        <v>19220.21</v>
      </c>
      <c r="BT9" s="72">
        <v>999</v>
      </c>
      <c r="BU9" s="76">
        <v>19187</v>
      </c>
      <c r="BV9" s="71">
        <v>1001</v>
      </c>
      <c r="BW9" s="73">
        <v>19302</v>
      </c>
      <c r="BX9" s="71">
        <v>1012</v>
      </c>
      <c r="BY9" s="73">
        <v>19470</v>
      </c>
      <c r="BZ9" s="70">
        <f t="shared" si="2"/>
        <v>1001</v>
      </c>
      <c r="CA9" s="67">
        <f t="shared" si="2"/>
        <v>19302</v>
      </c>
      <c r="CB9" s="67">
        <f t="shared" si="2"/>
        <v>1000</v>
      </c>
      <c r="CC9" s="67">
        <f t="shared" si="2"/>
        <v>19201</v>
      </c>
      <c r="CD9" s="71">
        <f t="shared" si="2"/>
        <v>1001</v>
      </c>
      <c r="CE9" s="72">
        <f t="shared" si="2"/>
        <v>19302</v>
      </c>
      <c r="CF9" s="72">
        <f t="shared" si="2"/>
        <v>1000</v>
      </c>
      <c r="CG9" s="73">
        <f t="shared" si="2"/>
        <v>19201</v>
      </c>
      <c r="CH9" s="65">
        <f t="shared" si="2"/>
        <v>1001</v>
      </c>
      <c r="CI9" s="66">
        <f t="shared" si="2"/>
        <v>19302</v>
      </c>
      <c r="CJ9" s="66">
        <f t="shared" si="2"/>
        <v>1000</v>
      </c>
      <c r="CK9" s="69">
        <f t="shared" si="2"/>
        <v>19201</v>
      </c>
      <c r="CL9" s="43">
        <v>1001</v>
      </c>
      <c r="CM9" s="43">
        <v>19302</v>
      </c>
      <c r="CN9" s="39">
        <v>1000</v>
      </c>
      <c r="CO9" s="40">
        <v>19201</v>
      </c>
      <c r="CP9" s="71">
        <v>467</v>
      </c>
      <c r="CQ9" s="73">
        <v>7065.2841199999993</v>
      </c>
      <c r="CR9" s="77">
        <v>45</v>
      </c>
      <c r="CS9" s="73">
        <v>994.43709000000001</v>
      </c>
      <c r="CT9" s="78"/>
      <c r="CU9" s="78"/>
      <c r="CV9" s="78"/>
      <c r="CW9" s="78"/>
    </row>
    <row r="10" spans="1:101" ht="40.200000000000003" customHeight="1" thickBot="1" x14ac:dyDescent="0.35">
      <c r="B10" s="29">
        <v>3</v>
      </c>
      <c r="C10" s="60" t="s">
        <v>39</v>
      </c>
      <c r="D10" s="61">
        <v>171</v>
      </c>
      <c r="E10" s="61">
        <f t="shared" si="0"/>
        <v>342</v>
      </c>
      <c r="F10" s="62">
        <v>72</v>
      </c>
      <c r="G10" s="63">
        <v>27</v>
      </c>
      <c r="H10" s="64">
        <v>0</v>
      </c>
      <c r="I10" s="35">
        <f t="shared" si="3"/>
        <v>0</v>
      </c>
      <c r="J10" s="65">
        <v>20</v>
      </c>
      <c r="K10" s="66">
        <v>313</v>
      </c>
      <c r="L10" s="66">
        <v>52</v>
      </c>
      <c r="M10" s="66">
        <v>858</v>
      </c>
      <c r="N10" s="66">
        <v>11</v>
      </c>
      <c r="O10" s="66">
        <v>192</v>
      </c>
      <c r="P10" s="66">
        <v>16</v>
      </c>
      <c r="Q10" s="67">
        <v>217</v>
      </c>
      <c r="R10" s="70">
        <v>0</v>
      </c>
      <c r="S10" s="69">
        <v>0</v>
      </c>
      <c r="T10" s="70">
        <v>0</v>
      </c>
      <c r="U10" s="69">
        <v>0</v>
      </c>
      <c r="V10" s="63"/>
      <c r="W10" s="67"/>
      <c r="X10" s="67"/>
      <c r="Y10" s="69"/>
      <c r="Z10" s="65"/>
      <c r="AA10" s="66"/>
      <c r="AB10" s="66"/>
      <c r="AC10" s="66"/>
      <c r="AD10" s="43"/>
      <c r="AE10" s="43"/>
      <c r="AF10" s="43"/>
      <c r="AG10" s="46"/>
      <c r="AH10" s="47"/>
      <c r="AI10" s="43"/>
      <c r="AJ10" s="43"/>
      <c r="AK10" s="46"/>
      <c r="AL10" s="43"/>
      <c r="AM10" s="43"/>
      <c r="AN10" s="43"/>
      <c r="AO10" s="43"/>
      <c r="AP10" s="43"/>
      <c r="AQ10" s="43"/>
      <c r="AR10" s="43"/>
      <c r="AS10" s="45"/>
      <c r="AT10" s="70">
        <v>0</v>
      </c>
      <c r="AU10" s="67">
        <v>0</v>
      </c>
      <c r="AV10" s="67">
        <v>0</v>
      </c>
      <c r="AW10" s="69">
        <v>0</v>
      </c>
      <c r="AX10" s="47">
        <v>1</v>
      </c>
      <c r="AY10" s="43">
        <v>11</v>
      </c>
      <c r="AZ10" s="43">
        <v>1</v>
      </c>
      <c r="BA10" s="46">
        <v>10</v>
      </c>
      <c r="BB10" s="71">
        <v>4</v>
      </c>
      <c r="BC10" s="72">
        <v>42</v>
      </c>
      <c r="BD10" s="72">
        <v>2</v>
      </c>
      <c r="BE10" s="73">
        <v>35</v>
      </c>
      <c r="BF10" s="74">
        <f t="shared" si="1"/>
        <v>72</v>
      </c>
      <c r="BG10" s="75">
        <f t="shared" si="1"/>
        <v>1171</v>
      </c>
      <c r="BH10" s="65">
        <v>4</v>
      </c>
      <c r="BI10" s="63">
        <v>67</v>
      </c>
      <c r="BJ10" s="70"/>
      <c r="BK10" s="69"/>
      <c r="BL10" s="63">
        <f t="shared" ref="BL10:BM13" si="6">BN10+V10+X10</f>
        <v>5</v>
      </c>
      <c r="BM10" s="67">
        <f t="shared" si="6"/>
        <v>85</v>
      </c>
      <c r="BN10" s="68">
        <v>5</v>
      </c>
      <c r="BO10" s="69">
        <v>85</v>
      </c>
      <c r="BP10" s="65">
        <f t="shared" si="5"/>
        <v>0</v>
      </c>
      <c r="BQ10" s="66">
        <f t="shared" si="5"/>
        <v>0</v>
      </c>
      <c r="BR10" s="72">
        <v>407</v>
      </c>
      <c r="BS10" s="72">
        <v>7696</v>
      </c>
      <c r="BT10" s="72">
        <v>411</v>
      </c>
      <c r="BU10" s="76">
        <v>7746</v>
      </c>
      <c r="BV10" s="71">
        <v>427</v>
      </c>
      <c r="BW10" s="73">
        <v>7937</v>
      </c>
      <c r="BX10" s="71">
        <v>419</v>
      </c>
      <c r="BY10" s="73">
        <v>7863</v>
      </c>
      <c r="BZ10" s="70">
        <f t="shared" si="2"/>
        <v>419</v>
      </c>
      <c r="CA10" s="67">
        <f t="shared" si="2"/>
        <v>7865</v>
      </c>
      <c r="CB10" s="67">
        <f t="shared" si="2"/>
        <v>417</v>
      </c>
      <c r="CC10" s="67">
        <f t="shared" si="2"/>
        <v>7839</v>
      </c>
      <c r="CD10" s="71">
        <f t="shared" si="2"/>
        <v>419</v>
      </c>
      <c r="CE10" s="72">
        <f t="shared" si="2"/>
        <v>7865</v>
      </c>
      <c r="CF10" s="72">
        <f t="shared" si="2"/>
        <v>417</v>
      </c>
      <c r="CG10" s="73">
        <f t="shared" si="2"/>
        <v>7839</v>
      </c>
      <c r="CH10" s="65">
        <f t="shared" si="2"/>
        <v>419</v>
      </c>
      <c r="CI10" s="66">
        <f t="shared" si="2"/>
        <v>7865</v>
      </c>
      <c r="CJ10" s="66">
        <f t="shared" si="2"/>
        <v>417</v>
      </c>
      <c r="CK10" s="69">
        <f t="shared" si="2"/>
        <v>7839</v>
      </c>
      <c r="CL10" s="43">
        <v>419</v>
      </c>
      <c r="CM10" s="43">
        <v>7865</v>
      </c>
      <c r="CN10" s="39">
        <v>417</v>
      </c>
      <c r="CO10" s="40">
        <v>7839</v>
      </c>
      <c r="CP10" s="71">
        <v>410</v>
      </c>
      <c r="CQ10" s="73">
        <v>7735</v>
      </c>
      <c r="CR10" s="77">
        <v>1</v>
      </c>
      <c r="CS10" s="73">
        <v>12</v>
      </c>
    </row>
    <row r="11" spans="1:101" s="28" customFormat="1" ht="40.200000000000003" customHeight="1" thickBot="1" x14ac:dyDescent="0.35">
      <c r="B11" s="59">
        <v>4</v>
      </c>
      <c r="C11" s="60" t="s">
        <v>40</v>
      </c>
      <c r="D11" s="61">
        <v>176</v>
      </c>
      <c r="E11" s="61">
        <f t="shared" si="0"/>
        <v>352</v>
      </c>
      <c r="F11" s="62">
        <v>65</v>
      </c>
      <c r="G11" s="63">
        <v>3</v>
      </c>
      <c r="H11" s="64">
        <v>0</v>
      </c>
      <c r="I11" s="35">
        <f t="shared" si="3"/>
        <v>0</v>
      </c>
      <c r="J11" s="65">
        <v>37</v>
      </c>
      <c r="K11" s="66">
        <v>694</v>
      </c>
      <c r="L11" s="66">
        <v>28</v>
      </c>
      <c r="M11" s="66">
        <v>424</v>
      </c>
      <c r="N11" s="66">
        <v>1</v>
      </c>
      <c r="O11" s="66">
        <v>40</v>
      </c>
      <c r="P11" s="66">
        <v>2</v>
      </c>
      <c r="Q11" s="67">
        <v>25</v>
      </c>
      <c r="R11" s="68">
        <v>0</v>
      </c>
      <c r="S11" s="69">
        <v>0</v>
      </c>
      <c r="T11" s="65">
        <v>0</v>
      </c>
      <c r="U11" s="69">
        <v>0</v>
      </c>
      <c r="V11" s="63"/>
      <c r="W11" s="67"/>
      <c r="X11" s="67"/>
      <c r="Y11" s="69"/>
      <c r="Z11" s="65"/>
      <c r="AA11" s="66"/>
      <c r="AB11" s="66"/>
      <c r="AC11" s="66"/>
      <c r="AD11" s="43"/>
      <c r="AE11" s="43"/>
      <c r="AF11" s="43"/>
      <c r="AG11" s="46"/>
      <c r="AH11" s="47"/>
      <c r="AI11" s="43"/>
      <c r="AJ11" s="43"/>
      <c r="AK11" s="46"/>
      <c r="AL11" s="43"/>
      <c r="AM11" s="43"/>
      <c r="AN11" s="43"/>
      <c r="AO11" s="43"/>
      <c r="AP11" s="43"/>
      <c r="AQ11" s="43"/>
      <c r="AR11" s="43"/>
      <c r="AS11" s="45"/>
      <c r="AT11" s="70">
        <v>0</v>
      </c>
      <c r="AU11" s="67">
        <v>0</v>
      </c>
      <c r="AV11" s="67">
        <v>0</v>
      </c>
      <c r="AW11" s="69">
        <v>0</v>
      </c>
      <c r="AX11" s="71">
        <v>0</v>
      </c>
      <c r="AY11" s="72">
        <v>0</v>
      </c>
      <c r="AZ11" s="72">
        <v>0</v>
      </c>
      <c r="BA11" s="73">
        <v>0</v>
      </c>
      <c r="BB11" s="71">
        <v>0</v>
      </c>
      <c r="BC11" s="72">
        <v>0</v>
      </c>
      <c r="BD11" s="72">
        <v>0</v>
      </c>
      <c r="BE11" s="73">
        <v>0</v>
      </c>
      <c r="BF11" s="74">
        <f t="shared" si="1"/>
        <v>65</v>
      </c>
      <c r="BG11" s="75">
        <f t="shared" si="1"/>
        <v>1118</v>
      </c>
      <c r="BH11" s="65">
        <v>0</v>
      </c>
      <c r="BI11" s="63">
        <v>0</v>
      </c>
      <c r="BJ11" s="70">
        <v>0</v>
      </c>
      <c r="BK11" s="69">
        <v>0</v>
      </c>
      <c r="BL11" s="63">
        <f t="shared" si="6"/>
        <v>0</v>
      </c>
      <c r="BM11" s="67">
        <f t="shared" si="6"/>
        <v>0</v>
      </c>
      <c r="BN11" s="68">
        <f t="shared" si="4"/>
        <v>0</v>
      </c>
      <c r="BO11" s="69">
        <f t="shared" si="4"/>
        <v>0</v>
      </c>
      <c r="BP11" s="65">
        <f t="shared" si="5"/>
        <v>0</v>
      </c>
      <c r="BQ11" s="66">
        <f t="shared" si="5"/>
        <v>0</v>
      </c>
      <c r="BR11" s="72">
        <v>451</v>
      </c>
      <c r="BS11" s="72">
        <v>8133</v>
      </c>
      <c r="BT11" s="72">
        <v>516</v>
      </c>
      <c r="BU11" s="76">
        <v>9260</v>
      </c>
      <c r="BV11" s="71">
        <v>472</v>
      </c>
      <c r="BW11" s="73">
        <v>8393</v>
      </c>
      <c r="BX11" s="71">
        <v>527</v>
      </c>
      <c r="BY11" s="73">
        <v>9409</v>
      </c>
      <c r="BZ11" s="70">
        <v>61</v>
      </c>
      <c r="CA11" s="67">
        <v>694.3</v>
      </c>
      <c r="CB11" s="67">
        <v>4</v>
      </c>
      <c r="CC11" s="67">
        <v>40.989999999999995</v>
      </c>
      <c r="CD11" s="71">
        <f t="shared" si="2"/>
        <v>465</v>
      </c>
      <c r="CE11" s="72">
        <f t="shared" si="2"/>
        <v>8284</v>
      </c>
      <c r="CF11" s="72">
        <f t="shared" si="2"/>
        <v>521</v>
      </c>
      <c r="CG11" s="73">
        <f t="shared" si="2"/>
        <v>9329</v>
      </c>
      <c r="CH11" s="65">
        <f t="shared" si="2"/>
        <v>465</v>
      </c>
      <c r="CI11" s="66">
        <f t="shared" si="2"/>
        <v>8284</v>
      </c>
      <c r="CJ11" s="66">
        <f t="shared" si="2"/>
        <v>521</v>
      </c>
      <c r="CK11" s="69">
        <f t="shared" si="2"/>
        <v>9329</v>
      </c>
      <c r="CL11" s="43">
        <v>465</v>
      </c>
      <c r="CM11" s="43">
        <v>8284</v>
      </c>
      <c r="CN11" s="39">
        <v>521</v>
      </c>
      <c r="CO11" s="40">
        <v>9329</v>
      </c>
      <c r="CP11" s="71">
        <v>61</v>
      </c>
      <c r="CQ11" s="73">
        <v>694.3</v>
      </c>
      <c r="CR11" s="77">
        <v>4</v>
      </c>
      <c r="CS11" s="73">
        <v>40.989999999999995</v>
      </c>
      <c r="CT11" s="57"/>
      <c r="CU11" s="57"/>
      <c r="CV11" s="57"/>
      <c r="CW11" s="57"/>
    </row>
    <row r="12" spans="1:101" ht="40.200000000000003" customHeight="1" thickBot="1" x14ac:dyDescent="0.35">
      <c r="B12" s="29">
        <v>5</v>
      </c>
      <c r="C12" s="60" t="s">
        <v>41</v>
      </c>
      <c r="D12" s="61">
        <v>156</v>
      </c>
      <c r="E12" s="61">
        <f t="shared" si="0"/>
        <v>312</v>
      </c>
      <c r="F12" s="62">
        <v>4</v>
      </c>
      <c r="G12" s="63">
        <v>1</v>
      </c>
      <c r="H12" s="64">
        <v>0</v>
      </c>
      <c r="I12" s="35">
        <f t="shared" si="3"/>
        <v>0</v>
      </c>
      <c r="J12" s="65">
        <v>0</v>
      </c>
      <c r="K12" s="66">
        <v>0</v>
      </c>
      <c r="L12" s="66">
        <v>4</v>
      </c>
      <c r="M12" s="66">
        <v>123</v>
      </c>
      <c r="N12" s="66">
        <v>0</v>
      </c>
      <c r="O12" s="66">
        <v>0</v>
      </c>
      <c r="P12" s="66">
        <v>1</v>
      </c>
      <c r="Q12" s="67">
        <v>15</v>
      </c>
      <c r="R12" s="68">
        <v>0</v>
      </c>
      <c r="S12" s="69">
        <v>0</v>
      </c>
      <c r="T12" s="65">
        <v>0</v>
      </c>
      <c r="U12" s="69">
        <v>0</v>
      </c>
      <c r="V12" s="63">
        <v>0</v>
      </c>
      <c r="W12" s="67">
        <v>0</v>
      </c>
      <c r="X12" s="67">
        <v>0</v>
      </c>
      <c r="Y12" s="69">
        <v>0</v>
      </c>
      <c r="Z12" s="65">
        <v>1</v>
      </c>
      <c r="AA12" s="66">
        <v>13</v>
      </c>
      <c r="AB12" s="66">
        <v>0</v>
      </c>
      <c r="AC12" s="66">
        <v>0</v>
      </c>
      <c r="AD12" s="43">
        <v>0</v>
      </c>
      <c r="AE12" s="43">
        <v>0</v>
      </c>
      <c r="AF12" s="43">
        <v>0</v>
      </c>
      <c r="AG12" s="46">
        <v>0</v>
      </c>
      <c r="AH12" s="47">
        <v>5</v>
      </c>
      <c r="AI12" s="43">
        <v>68</v>
      </c>
      <c r="AJ12" s="43">
        <v>0</v>
      </c>
      <c r="AK12" s="46">
        <v>0</v>
      </c>
      <c r="AL12" s="43"/>
      <c r="AM12" s="43"/>
      <c r="AN12" s="43"/>
      <c r="AO12" s="43"/>
      <c r="AP12" s="43"/>
      <c r="AQ12" s="43"/>
      <c r="AR12" s="43"/>
      <c r="AS12" s="45"/>
      <c r="AT12" s="70">
        <v>0</v>
      </c>
      <c r="AU12" s="67">
        <v>0</v>
      </c>
      <c r="AV12" s="67">
        <v>0</v>
      </c>
      <c r="AW12" s="69">
        <v>0</v>
      </c>
      <c r="AX12" s="71">
        <v>0</v>
      </c>
      <c r="AY12" s="72">
        <v>0</v>
      </c>
      <c r="AZ12" s="72">
        <v>0</v>
      </c>
      <c r="BA12" s="73">
        <v>0</v>
      </c>
      <c r="BB12" s="71">
        <v>4</v>
      </c>
      <c r="BC12" s="72">
        <v>8</v>
      </c>
      <c r="BD12" s="72">
        <v>0</v>
      </c>
      <c r="BE12" s="73">
        <v>0</v>
      </c>
      <c r="BF12" s="74">
        <v>4</v>
      </c>
      <c r="BG12" s="75">
        <v>123</v>
      </c>
      <c r="BH12" s="65">
        <v>2</v>
      </c>
      <c r="BI12" s="63">
        <v>15</v>
      </c>
      <c r="BJ12" s="70">
        <v>0</v>
      </c>
      <c r="BK12" s="69">
        <v>0</v>
      </c>
      <c r="BL12" s="63">
        <v>1</v>
      </c>
      <c r="BM12" s="67">
        <v>13</v>
      </c>
      <c r="BN12" s="68">
        <v>1</v>
      </c>
      <c r="BO12" s="69">
        <v>13</v>
      </c>
      <c r="BP12" s="65">
        <v>0</v>
      </c>
      <c r="BQ12" s="66">
        <v>0</v>
      </c>
      <c r="BR12" s="72">
        <v>16</v>
      </c>
      <c r="BS12" s="72">
        <v>223.60000000000002</v>
      </c>
      <c r="BT12" s="72">
        <v>246</v>
      </c>
      <c r="BU12" s="76">
        <v>2003</v>
      </c>
      <c r="BV12" s="71">
        <v>22</v>
      </c>
      <c r="BW12" s="73">
        <v>304.60000000000002</v>
      </c>
      <c r="BX12" s="71">
        <v>246</v>
      </c>
      <c r="BY12" s="73">
        <v>2003</v>
      </c>
      <c r="BZ12" s="70">
        <v>22</v>
      </c>
      <c r="CA12" s="67">
        <v>304.60000000000002</v>
      </c>
      <c r="CB12" s="67">
        <v>246</v>
      </c>
      <c r="CC12" s="67">
        <v>2003</v>
      </c>
      <c r="CD12" s="71">
        <v>22</v>
      </c>
      <c r="CE12" s="72">
        <v>304.60000000000002</v>
      </c>
      <c r="CF12" s="72">
        <v>246</v>
      </c>
      <c r="CG12" s="73">
        <v>2003</v>
      </c>
      <c r="CH12" s="65">
        <v>21</v>
      </c>
      <c r="CI12" s="66">
        <v>291.60000000000002</v>
      </c>
      <c r="CJ12" s="66">
        <v>246</v>
      </c>
      <c r="CK12" s="69">
        <v>2003</v>
      </c>
      <c r="CL12" s="43">
        <v>21</v>
      </c>
      <c r="CM12" s="43">
        <v>291.60000000000002</v>
      </c>
      <c r="CN12" s="39">
        <v>246</v>
      </c>
      <c r="CO12" s="40">
        <v>2003</v>
      </c>
      <c r="CP12" s="71">
        <v>223</v>
      </c>
      <c r="CQ12" s="73">
        <v>1608.3472007000003</v>
      </c>
      <c r="CR12" s="77">
        <v>78</v>
      </c>
      <c r="CS12" s="73">
        <v>685.31296820000011</v>
      </c>
    </row>
    <row r="13" spans="1:101" s="28" customFormat="1" ht="40.200000000000003" customHeight="1" thickBot="1" x14ac:dyDescent="0.35">
      <c r="B13" s="59">
        <v>6</v>
      </c>
      <c r="C13" s="60" t="s">
        <v>42</v>
      </c>
      <c r="D13" s="61">
        <v>33</v>
      </c>
      <c r="E13" s="61">
        <f t="shared" si="0"/>
        <v>66</v>
      </c>
      <c r="F13" s="62">
        <v>6</v>
      </c>
      <c r="G13" s="63">
        <v>8</v>
      </c>
      <c r="H13" s="64">
        <v>0</v>
      </c>
      <c r="I13" s="35">
        <f t="shared" si="3"/>
        <v>0</v>
      </c>
      <c r="J13" s="65">
        <v>1</v>
      </c>
      <c r="K13" s="66">
        <v>23</v>
      </c>
      <c r="L13" s="66">
        <v>7</v>
      </c>
      <c r="M13" s="66">
        <v>267</v>
      </c>
      <c r="N13" s="66">
        <v>1</v>
      </c>
      <c r="O13" s="66">
        <v>23.25</v>
      </c>
      <c r="P13" s="66">
        <v>7</v>
      </c>
      <c r="Q13" s="67">
        <v>267</v>
      </c>
      <c r="R13" s="68">
        <v>0</v>
      </c>
      <c r="S13" s="69">
        <v>0</v>
      </c>
      <c r="T13" s="65">
        <v>0</v>
      </c>
      <c r="U13" s="69">
        <v>0</v>
      </c>
      <c r="V13" s="63"/>
      <c r="W13" s="67"/>
      <c r="X13" s="67"/>
      <c r="Y13" s="69"/>
      <c r="Z13" s="65"/>
      <c r="AA13" s="66"/>
      <c r="AB13" s="66"/>
      <c r="AC13" s="66"/>
      <c r="AD13" s="43"/>
      <c r="AE13" s="43"/>
      <c r="AF13" s="43"/>
      <c r="AG13" s="46"/>
      <c r="AH13" s="47"/>
      <c r="AI13" s="43"/>
      <c r="AJ13" s="43"/>
      <c r="AK13" s="46"/>
      <c r="AL13" s="43"/>
      <c r="AM13" s="43"/>
      <c r="AN13" s="43"/>
      <c r="AO13" s="43"/>
      <c r="AP13" s="43"/>
      <c r="AQ13" s="43"/>
      <c r="AR13" s="43"/>
      <c r="AS13" s="45"/>
      <c r="AT13" s="70">
        <v>0</v>
      </c>
      <c r="AU13" s="67">
        <v>0</v>
      </c>
      <c r="AV13" s="67">
        <v>0</v>
      </c>
      <c r="AW13" s="69">
        <v>0</v>
      </c>
      <c r="AX13" s="71">
        <v>0</v>
      </c>
      <c r="AY13" s="72">
        <v>0</v>
      </c>
      <c r="AZ13" s="72">
        <v>0</v>
      </c>
      <c r="BA13" s="73">
        <v>0</v>
      </c>
      <c r="BB13" s="71">
        <v>0</v>
      </c>
      <c r="BC13" s="72">
        <v>0</v>
      </c>
      <c r="BD13" s="72">
        <v>0</v>
      </c>
      <c r="BE13" s="73">
        <v>0</v>
      </c>
      <c r="BF13" s="74">
        <f t="shared" si="1"/>
        <v>8</v>
      </c>
      <c r="BG13" s="75">
        <f t="shared" si="1"/>
        <v>290</v>
      </c>
      <c r="BH13" s="65">
        <v>0</v>
      </c>
      <c r="BI13" s="63">
        <v>0</v>
      </c>
      <c r="BJ13" s="70"/>
      <c r="BK13" s="69"/>
      <c r="BL13" s="63">
        <f t="shared" si="6"/>
        <v>0</v>
      </c>
      <c r="BM13" s="67">
        <f t="shared" si="6"/>
        <v>0</v>
      </c>
      <c r="BN13" s="68">
        <f t="shared" si="4"/>
        <v>0</v>
      </c>
      <c r="BO13" s="69">
        <f t="shared" si="4"/>
        <v>0</v>
      </c>
      <c r="BP13" s="65">
        <f t="shared" si="5"/>
        <v>0</v>
      </c>
      <c r="BQ13" s="66">
        <f t="shared" si="5"/>
        <v>0</v>
      </c>
      <c r="BR13" s="72">
        <v>0</v>
      </c>
      <c r="BS13" s="72">
        <v>0</v>
      </c>
      <c r="BT13" s="72">
        <v>10</v>
      </c>
      <c r="BU13" s="76">
        <v>172</v>
      </c>
      <c r="BV13" s="71">
        <v>0</v>
      </c>
      <c r="BW13" s="73">
        <v>0</v>
      </c>
      <c r="BX13" s="71">
        <v>0</v>
      </c>
      <c r="BY13" s="73">
        <v>0</v>
      </c>
      <c r="BZ13" s="70">
        <f t="shared" si="2"/>
        <v>0</v>
      </c>
      <c r="CA13" s="67">
        <f t="shared" si="2"/>
        <v>0</v>
      </c>
      <c r="CB13" s="67">
        <f t="shared" si="2"/>
        <v>10</v>
      </c>
      <c r="CC13" s="67">
        <f t="shared" si="2"/>
        <v>172</v>
      </c>
      <c r="CD13" s="71">
        <f t="shared" si="2"/>
        <v>0</v>
      </c>
      <c r="CE13" s="72">
        <f t="shared" si="2"/>
        <v>0</v>
      </c>
      <c r="CF13" s="72">
        <f t="shared" si="2"/>
        <v>10</v>
      </c>
      <c r="CG13" s="73">
        <f t="shared" si="2"/>
        <v>172</v>
      </c>
      <c r="CH13" s="65">
        <f t="shared" si="2"/>
        <v>0</v>
      </c>
      <c r="CI13" s="66">
        <f t="shared" si="2"/>
        <v>0</v>
      </c>
      <c r="CJ13" s="66">
        <f t="shared" si="2"/>
        <v>10</v>
      </c>
      <c r="CK13" s="69">
        <f t="shared" si="2"/>
        <v>172</v>
      </c>
      <c r="CL13" s="43">
        <f t="shared" ref="CL13:CO13" si="7">BR13+AH13+AJ13+AD13</f>
        <v>0</v>
      </c>
      <c r="CM13" s="43">
        <f t="shared" si="7"/>
        <v>0</v>
      </c>
      <c r="CN13" s="39">
        <f t="shared" si="7"/>
        <v>10</v>
      </c>
      <c r="CO13" s="40">
        <f t="shared" si="7"/>
        <v>172</v>
      </c>
      <c r="CP13" s="71">
        <v>0</v>
      </c>
      <c r="CQ13" s="73">
        <v>0</v>
      </c>
      <c r="CR13" s="77">
        <v>0</v>
      </c>
      <c r="CS13" s="73">
        <v>0</v>
      </c>
      <c r="CT13" s="57"/>
      <c r="CU13" s="57"/>
      <c r="CV13" s="57"/>
      <c r="CW13" s="57"/>
    </row>
    <row r="14" spans="1:101" ht="40.200000000000003" customHeight="1" thickBot="1" x14ac:dyDescent="0.35">
      <c r="B14" s="29">
        <v>7</v>
      </c>
      <c r="C14" s="60" t="s">
        <v>43</v>
      </c>
      <c r="D14" s="61">
        <v>264</v>
      </c>
      <c r="E14" s="61">
        <f t="shared" si="0"/>
        <v>528</v>
      </c>
      <c r="F14" s="62">
        <v>1</v>
      </c>
      <c r="G14" s="63">
        <v>5</v>
      </c>
      <c r="H14" s="64">
        <v>17</v>
      </c>
      <c r="I14" s="35">
        <f t="shared" si="3"/>
        <v>3.2196969696969697</v>
      </c>
      <c r="J14" s="65">
        <v>0</v>
      </c>
      <c r="K14" s="66">
        <v>0</v>
      </c>
      <c r="L14" s="66">
        <v>1</v>
      </c>
      <c r="M14" s="66">
        <v>11</v>
      </c>
      <c r="N14" s="66">
        <v>1</v>
      </c>
      <c r="O14" s="66">
        <v>34.25</v>
      </c>
      <c r="P14" s="66">
        <v>4</v>
      </c>
      <c r="Q14" s="67">
        <v>57.35</v>
      </c>
      <c r="R14" s="68">
        <v>17</v>
      </c>
      <c r="S14" s="69">
        <v>298.5</v>
      </c>
      <c r="T14" s="65">
        <v>2</v>
      </c>
      <c r="U14" s="69">
        <v>27</v>
      </c>
      <c r="V14" s="63">
        <v>15</v>
      </c>
      <c r="W14" s="67">
        <v>271.5</v>
      </c>
      <c r="X14" s="67">
        <v>2</v>
      </c>
      <c r="Y14" s="69">
        <v>0</v>
      </c>
      <c r="Z14" s="65">
        <v>15</v>
      </c>
      <c r="AA14" s="66">
        <v>226</v>
      </c>
      <c r="AB14" s="66">
        <v>283</v>
      </c>
      <c r="AC14" s="66">
        <v>6328.57</v>
      </c>
      <c r="AD14" s="43">
        <v>617</v>
      </c>
      <c r="AE14" s="43">
        <v>13403.144</v>
      </c>
      <c r="AF14" s="43">
        <v>179</v>
      </c>
      <c r="AG14" s="46">
        <v>1963.92</v>
      </c>
      <c r="AH14" s="47">
        <v>35</v>
      </c>
      <c r="AI14" s="43">
        <v>449.45</v>
      </c>
      <c r="AJ14" s="43"/>
      <c r="AK14" s="46"/>
      <c r="AL14" s="43"/>
      <c r="AM14" s="43"/>
      <c r="AN14" s="43"/>
      <c r="AO14" s="43"/>
      <c r="AP14" s="43"/>
      <c r="AQ14" s="43"/>
      <c r="AR14" s="43"/>
      <c r="AS14" s="45"/>
      <c r="AT14" s="70">
        <v>15</v>
      </c>
      <c r="AU14" s="67">
        <v>271.5</v>
      </c>
      <c r="AV14" s="67">
        <v>2</v>
      </c>
      <c r="AW14" s="69">
        <v>0</v>
      </c>
      <c r="AX14" s="71">
        <v>15</v>
      </c>
      <c r="AY14" s="72">
        <v>226</v>
      </c>
      <c r="AZ14" s="72">
        <v>283</v>
      </c>
      <c r="BA14" s="79">
        <v>6328.57</v>
      </c>
      <c r="BB14" s="47">
        <v>617</v>
      </c>
      <c r="BC14" s="43">
        <v>13403.144</v>
      </c>
      <c r="BD14" s="43">
        <v>179</v>
      </c>
      <c r="BE14" s="46">
        <v>1963.92</v>
      </c>
      <c r="BF14" s="74">
        <v>35</v>
      </c>
      <c r="BG14" s="75">
        <v>449.45</v>
      </c>
      <c r="BH14" s="65">
        <v>2</v>
      </c>
      <c r="BI14" s="63">
        <v>34</v>
      </c>
      <c r="BJ14" s="70"/>
      <c r="BK14" s="69"/>
      <c r="BL14" s="63">
        <v>72</v>
      </c>
      <c r="BM14" s="67">
        <v>1374</v>
      </c>
      <c r="BN14" s="68">
        <f t="shared" si="4"/>
        <v>1094</v>
      </c>
      <c r="BO14" s="69">
        <f t="shared" si="4"/>
        <v>21921.633999999998</v>
      </c>
      <c r="BP14" s="65">
        <f t="shared" si="5"/>
        <v>796</v>
      </c>
      <c r="BQ14" s="66">
        <f t="shared" si="5"/>
        <v>15367.064</v>
      </c>
      <c r="BR14" s="72">
        <v>311</v>
      </c>
      <c r="BS14" s="72">
        <v>7516.6100000000006</v>
      </c>
      <c r="BT14" s="72">
        <v>353</v>
      </c>
      <c r="BU14" s="76">
        <v>8124</v>
      </c>
      <c r="BV14" s="71">
        <v>283</v>
      </c>
      <c r="BW14" s="73">
        <v>6328.57</v>
      </c>
      <c r="BX14" s="71">
        <v>617</v>
      </c>
      <c r="BY14" s="73">
        <v>13403.144</v>
      </c>
      <c r="BZ14" s="70">
        <f t="shared" si="2"/>
        <v>1250</v>
      </c>
      <c r="CA14" s="67">
        <f t="shared" si="2"/>
        <v>27491.644</v>
      </c>
      <c r="CB14" s="67">
        <f t="shared" si="2"/>
        <v>980</v>
      </c>
      <c r="CC14" s="67">
        <f t="shared" si="2"/>
        <v>19817.489999999998</v>
      </c>
      <c r="CD14" s="71">
        <f t="shared" si="2"/>
        <v>1235</v>
      </c>
      <c r="CE14" s="72">
        <f t="shared" si="2"/>
        <v>27220.144</v>
      </c>
      <c r="CF14" s="72">
        <f t="shared" si="2"/>
        <v>978</v>
      </c>
      <c r="CG14" s="73">
        <f t="shared" si="2"/>
        <v>19817.489999999998</v>
      </c>
      <c r="CH14" s="65">
        <f t="shared" si="2"/>
        <v>1220</v>
      </c>
      <c r="CI14" s="66">
        <f t="shared" si="2"/>
        <v>26994.144</v>
      </c>
      <c r="CJ14" s="66">
        <f t="shared" si="2"/>
        <v>695</v>
      </c>
      <c r="CK14" s="69">
        <f t="shared" si="2"/>
        <v>13488.92</v>
      </c>
      <c r="CL14" s="43">
        <v>603</v>
      </c>
      <c r="CM14" s="43">
        <v>13591</v>
      </c>
      <c r="CN14" s="39">
        <v>516</v>
      </c>
      <c r="CO14" s="40">
        <v>11525</v>
      </c>
      <c r="CP14" s="71">
        <v>179</v>
      </c>
      <c r="CQ14" s="73">
        <v>1963.92</v>
      </c>
      <c r="CR14" s="77">
        <v>35</v>
      </c>
      <c r="CS14" s="73">
        <v>449.45</v>
      </c>
    </row>
    <row r="15" spans="1:101" s="28" customFormat="1" ht="40.200000000000003" customHeight="1" thickBot="1" x14ac:dyDescent="0.35">
      <c r="B15" s="59">
        <v>8</v>
      </c>
      <c r="C15" s="60" t="s">
        <v>44</v>
      </c>
      <c r="D15" s="61">
        <v>143</v>
      </c>
      <c r="E15" s="61">
        <f t="shared" si="0"/>
        <v>286</v>
      </c>
      <c r="F15" s="62">
        <v>6</v>
      </c>
      <c r="G15" s="63">
        <v>3</v>
      </c>
      <c r="H15" s="64">
        <v>0</v>
      </c>
      <c r="I15" s="35">
        <f t="shared" si="3"/>
        <v>0</v>
      </c>
      <c r="J15" s="80">
        <v>4</v>
      </c>
      <c r="K15" s="81">
        <v>97</v>
      </c>
      <c r="L15" s="81">
        <v>2</v>
      </c>
      <c r="M15" s="81">
        <v>47</v>
      </c>
      <c r="N15" s="72">
        <v>3</v>
      </c>
      <c r="O15" s="72">
        <v>30</v>
      </c>
      <c r="P15" s="72">
        <v>0</v>
      </c>
      <c r="Q15" s="76">
        <v>0</v>
      </c>
      <c r="R15" s="71">
        <v>0</v>
      </c>
      <c r="S15" s="73">
        <v>0</v>
      </c>
      <c r="T15" s="77">
        <v>0</v>
      </c>
      <c r="U15" s="73">
        <v>0</v>
      </c>
      <c r="V15" s="82"/>
      <c r="W15" s="76"/>
      <c r="X15" s="76"/>
      <c r="Y15" s="73"/>
      <c r="Z15" s="77"/>
      <c r="AA15" s="72"/>
      <c r="AB15" s="72"/>
      <c r="AC15" s="72"/>
      <c r="AD15" s="43"/>
      <c r="AE15" s="43"/>
      <c r="AF15" s="43"/>
      <c r="AG15" s="46"/>
      <c r="AH15" s="47"/>
      <c r="AI15" s="43"/>
      <c r="AJ15" s="43"/>
      <c r="AK15" s="46"/>
      <c r="AL15" s="43"/>
      <c r="AM15" s="43"/>
      <c r="AN15" s="43"/>
      <c r="AO15" s="43"/>
      <c r="AP15" s="43"/>
      <c r="AQ15" s="43"/>
      <c r="AR15" s="43"/>
      <c r="AS15" s="45"/>
      <c r="AT15" s="83">
        <v>0</v>
      </c>
      <c r="AU15" s="76">
        <v>0</v>
      </c>
      <c r="AV15" s="76">
        <v>0</v>
      </c>
      <c r="AW15" s="73">
        <v>0</v>
      </c>
      <c r="AX15" s="71">
        <v>0</v>
      </c>
      <c r="AY15" s="72">
        <v>0</v>
      </c>
      <c r="AZ15" s="72">
        <v>14</v>
      </c>
      <c r="BA15" s="73">
        <v>39.622269199999991</v>
      </c>
      <c r="BB15" s="71">
        <v>0</v>
      </c>
      <c r="BC15" s="72">
        <v>0</v>
      </c>
      <c r="BD15" s="72">
        <v>0</v>
      </c>
      <c r="BE15" s="73">
        <v>0</v>
      </c>
      <c r="BF15" s="74">
        <f t="shared" si="1"/>
        <v>6</v>
      </c>
      <c r="BG15" s="75">
        <f t="shared" si="1"/>
        <v>144</v>
      </c>
      <c r="BH15" s="65">
        <v>0</v>
      </c>
      <c r="BI15" s="63">
        <v>0</v>
      </c>
      <c r="BJ15" s="83">
        <v>0</v>
      </c>
      <c r="BK15" s="73">
        <v>0</v>
      </c>
      <c r="BL15" s="82">
        <f t="shared" ref="BL15:BM34" si="8">BN15+V15+X15</f>
        <v>0</v>
      </c>
      <c r="BM15" s="76">
        <f t="shared" si="8"/>
        <v>0</v>
      </c>
      <c r="BN15" s="68">
        <f t="shared" si="4"/>
        <v>0</v>
      </c>
      <c r="BO15" s="69">
        <f t="shared" si="4"/>
        <v>0</v>
      </c>
      <c r="BP15" s="65">
        <f t="shared" si="5"/>
        <v>0</v>
      </c>
      <c r="BQ15" s="66">
        <f t="shared" si="5"/>
        <v>0</v>
      </c>
      <c r="BR15" s="72">
        <v>41</v>
      </c>
      <c r="BS15" s="72">
        <v>621</v>
      </c>
      <c r="BT15" s="72">
        <v>50</v>
      </c>
      <c r="BU15" s="76">
        <v>795</v>
      </c>
      <c r="BV15" s="71">
        <v>41</v>
      </c>
      <c r="BW15" s="73">
        <v>621</v>
      </c>
      <c r="BX15" s="71">
        <v>96</v>
      </c>
      <c r="BY15" s="73">
        <v>1178</v>
      </c>
      <c r="BZ15" s="83">
        <f t="shared" si="2"/>
        <v>41</v>
      </c>
      <c r="CA15" s="76">
        <f t="shared" si="2"/>
        <v>621</v>
      </c>
      <c r="CB15" s="76">
        <f t="shared" si="2"/>
        <v>79</v>
      </c>
      <c r="CC15" s="76">
        <f t="shared" si="2"/>
        <v>1053</v>
      </c>
      <c r="CD15" s="71">
        <f t="shared" si="2"/>
        <v>41</v>
      </c>
      <c r="CE15" s="72">
        <f t="shared" si="2"/>
        <v>621</v>
      </c>
      <c r="CF15" s="72">
        <f t="shared" si="2"/>
        <v>79</v>
      </c>
      <c r="CG15" s="73">
        <f t="shared" si="2"/>
        <v>1053</v>
      </c>
      <c r="CH15" s="65">
        <f t="shared" si="2"/>
        <v>41</v>
      </c>
      <c r="CI15" s="66">
        <f t="shared" si="2"/>
        <v>621</v>
      </c>
      <c r="CJ15" s="66">
        <f t="shared" si="2"/>
        <v>79</v>
      </c>
      <c r="CK15" s="69">
        <f t="shared" si="2"/>
        <v>1053</v>
      </c>
      <c r="CL15" s="43">
        <f>BR15+AH15+AJ15+AD15</f>
        <v>41</v>
      </c>
      <c r="CM15" s="43">
        <f>BS15+AI15+AK15+AE15</f>
        <v>621</v>
      </c>
      <c r="CN15" s="39">
        <v>79</v>
      </c>
      <c r="CO15" s="40">
        <v>1053</v>
      </c>
      <c r="CP15" s="71">
        <v>74</v>
      </c>
      <c r="CQ15" s="73">
        <v>1105.5607083</v>
      </c>
      <c r="CR15" s="77">
        <v>11</v>
      </c>
      <c r="CS15" s="73">
        <v>168.6</v>
      </c>
      <c r="CT15" s="57"/>
      <c r="CU15" s="57"/>
      <c r="CV15" s="57"/>
      <c r="CW15" s="57"/>
    </row>
    <row r="16" spans="1:101" ht="40.200000000000003" customHeight="1" thickBot="1" x14ac:dyDescent="0.35">
      <c r="B16" s="29">
        <v>9</v>
      </c>
      <c r="C16" s="60" t="s">
        <v>45</v>
      </c>
      <c r="D16" s="61">
        <v>210</v>
      </c>
      <c r="E16" s="61">
        <f t="shared" si="0"/>
        <v>420</v>
      </c>
      <c r="F16" s="62">
        <v>7</v>
      </c>
      <c r="G16" s="63">
        <v>0</v>
      </c>
      <c r="H16" s="64">
        <v>13</v>
      </c>
      <c r="I16" s="35">
        <f t="shared" si="3"/>
        <v>3.0952380952380953</v>
      </c>
      <c r="J16" s="65">
        <v>1</v>
      </c>
      <c r="K16" s="66">
        <v>20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7">
        <v>0</v>
      </c>
      <c r="R16" s="68">
        <v>0</v>
      </c>
      <c r="S16" s="69">
        <v>0</v>
      </c>
      <c r="T16" s="65">
        <v>13</v>
      </c>
      <c r="U16" s="69">
        <v>102.8473303</v>
      </c>
      <c r="V16" s="63">
        <v>0</v>
      </c>
      <c r="W16" s="67">
        <v>0</v>
      </c>
      <c r="X16" s="67">
        <v>13</v>
      </c>
      <c r="Y16" s="69">
        <v>102.8473303</v>
      </c>
      <c r="Z16" s="65"/>
      <c r="AA16" s="66"/>
      <c r="AB16" s="66"/>
      <c r="AC16" s="66"/>
      <c r="AD16" s="43"/>
      <c r="AE16" s="43"/>
      <c r="AF16" s="43"/>
      <c r="AG16" s="46"/>
      <c r="AH16" s="47"/>
      <c r="AI16" s="43"/>
      <c r="AJ16" s="43"/>
      <c r="AK16" s="46"/>
      <c r="AL16" s="43"/>
      <c r="AM16" s="43"/>
      <c r="AN16" s="43"/>
      <c r="AO16" s="43"/>
      <c r="AP16" s="43"/>
      <c r="AQ16" s="43"/>
      <c r="AR16" s="43"/>
      <c r="AS16" s="45"/>
      <c r="AT16" s="70">
        <v>0</v>
      </c>
      <c r="AU16" s="67">
        <v>0</v>
      </c>
      <c r="AV16" s="67">
        <v>13</v>
      </c>
      <c r="AW16" s="69">
        <v>102.8473303</v>
      </c>
      <c r="AX16" s="71">
        <v>0</v>
      </c>
      <c r="AY16" s="72">
        <v>0</v>
      </c>
      <c r="AZ16" s="72">
        <v>13</v>
      </c>
      <c r="BA16" s="73">
        <v>102.8473303</v>
      </c>
      <c r="BB16" s="71">
        <v>0</v>
      </c>
      <c r="BC16" s="72">
        <v>0</v>
      </c>
      <c r="BD16" s="72">
        <v>0</v>
      </c>
      <c r="BE16" s="73">
        <v>0</v>
      </c>
      <c r="BF16" s="74">
        <f t="shared" si="1"/>
        <v>1</v>
      </c>
      <c r="BG16" s="75">
        <f t="shared" si="1"/>
        <v>20</v>
      </c>
      <c r="BH16" s="65">
        <v>0</v>
      </c>
      <c r="BI16" s="63">
        <v>0</v>
      </c>
      <c r="BJ16" s="70"/>
      <c r="BK16" s="69"/>
      <c r="BL16" s="63">
        <f t="shared" si="8"/>
        <v>13</v>
      </c>
      <c r="BM16" s="67">
        <f t="shared" si="8"/>
        <v>102.8473303</v>
      </c>
      <c r="BN16" s="68">
        <f t="shared" si="4"/>
        <v>0</v>
      </c>
      <c r="BO16" s="69">
        <f t="shared" si="4"/>
        <v>0</v>
      </c>
      <c r="BP16" s="65">
        <f t="shared" si="5"/>
        <v>0</v>
      </c>
      <c r="BQ16" s="66">
        <f t="shared" si="5"/>
        <v>0</v>
      </c>
      <c r="BR16" s="72">
        <v>135</v>
      </c>
      <c r="BS16" s="72">
        <v>2366.9</v>
      </c>
      <c r="BT16" s="72">
        <v>135</v>
      </c>
      <c r="BU16" s="76">
        <v>2366.9</v>
      </c>
      <c r="BV16" s="71">
        <v>135</v>
      </c>
      <c r="BW16" s="73">
        <v>2367</v>
      </c>
      <c r="BX16" s="71">
        <v>232</v>
      </c>
      <c r="BY16" s="73">
        <v>3279</v>
      </c>
      <c r="BZ16" s="70">
        <f t="shared" si="2"/>
        <v>135</v>
      </c>
      <c r="CA16" s="67">
        <f t="shared" si="2"/>
        <v>2366.9</v>
      </c>
      <c r="CB16" s="67">
        <f t="shared" si="2"/>
        <v>148</v>
      </c>
      <c r="CC16" s="67">
        <f t="shared" si="2"/>
        <v>2469.7473303000002</v>
      </c>
      <c r="CD16" s="71">
        <f t="shared" si="2"/>
        <v>135</v>
      </c>
      <c r="CE16" s="72">
        <f t="shared" si="2"/>
        <v>2366.9</v>
      </c>
      <c r="CF16" s="72">
        <f t="shared" si="2"/>
        <v>135</v>
      </c>
      <c r="CG16" s="73">
        <f t="shared" si="2"/>
        <v>2366.9</v>
      </c>
      <c r="CH16" s="65">
        <f t="shared" si="2"/>
        <v>135</v>
      </c>
      <c r="CI16" s="66">
        <f t="shared" si="2"/>
        <v>2366.9</v>
      </c>
      <c r="CJ16" s="66">
        <f t="shared" si="2"/>
        <v>135</v>
      </c>
      <c r="CK16" s="69">
        <f t="shared" si="2"/>
        <v>2366.9</v>
      </c>
      <c r="CL16" s="43">
        <f>BR16+AH16+AJ16+AD16</f>
        <v>135</v>
      </c>
      <c r="CM16" s="43">
        <f>BS16+AI16+AK16+AE16</f>
        <v>2366.9</v>
      </c>
      <c r="CN16" s="39">
        <f>BT16+AJ16+AL16+AF16</f>
        <v>135</v>
      </c>
      <c r="CO16" s="40">
        <f>BU16+AK16+AM16+AG16</f>
        <v>2366.9</v>
      </c>
      <c r="CP16" s="71">
        <v>56</v>
      </c>
      <c r="CQ16" s="73">
        <v>918.52704229999995</v>
      </c>
      <c r="CR16" s="77">
        <v>8</v>
      </c>
      <c r="CS16" s="73">
        <v>0.71062000000000003</v>
      </c>
    </row>
    <row r="17" spans="2:101" ht="40.200000000000003" customHeight="1" thickBot="1" x14ac:dyDescent="0.35">
      <c r="B17" s="59">
        <v>10</v>
      </c>
      <c r="C17" s="60" t="s">
        <v>46</v>
      </c>
      <c r="D17" s="61">
        <v>102</v>
      </c>
      <c r="E17" s="61">
        <f t="shared" si="0"/>
        <v>204</v>
      </c>
      <c r="F17" s="62">
        <v>12</v>
      </c>
      <c r="G17" s="63">
        <v>15</v>
      </c>
      <c r="H17" s="64">
        <v>0</v>
      </c>
      <c r="I17" s="35">
        <f t="shared" si="3"/>
        <v>0</v>
      </c>
      <c r="J17" s="65">
        <v>3</v>
      </c>
      <c r="K17" s="66">
        <v>40</v>
      </c>
      <c r="L17" s="81">
        <v>5</v>
      </c>
      <c r="M17" s="81">
        <v>210</v>
      </c>
      <c r="N17" s="72">
        <v>5</v>
      </c>
      <c r="O17" s="72">
        <v>47</v>
      </c>
      <c r="P17" s="72">
        <v>10</v>
      </c>
      <c r="Q17" s="76">
        <v>62.3</v>
      </c>
      <c r="R17" s="71">
        <v>0</v>
      </c>
      <c r="S17" s="73">
        <v>0</v>
      </c>
      <c r="T17" s="77">
        <v>0</v>
      </c>
      <c r="U17" s="73">
        <v>0</v>
      </c>
      <c r="V17" s="82"/>
      <c r="W17" s="76"/>
      <c r="X17" s="76"/>
      <c r="Y17" s="73"/>
      <c r="Z17" s="77"/>
      <c r="AA17" s="72"/>
      <c r="AB17" s="72"/>
      <c r="AC17" s="72"/>
      <c r="AD17" s="77"/>
      <c r="AE17" s="72"/>
      <c r="AF17" s="72"/>
      <c r="AG17" s="73"/>
      <c r="AH17" s="13"/>
      <c r="AI17" s="13"/>
      <c r="AJ17" s="13"/>
      <c r="AK17" s="13"/>
      <c r="AL17" s="43"/>
      <c r="AM17" s="43"/>
      <c r="AN17" s="43"/>
      <c r="AO17" s="43"/>
      <c r="AP17" s="43"/>
      <c r="AQ17" s="43"/>
      <c r="AR17" s="43"/>
      <c r="AS17" s="45"/>
      <c r="AT17" s="83">
        <v>0</v>
      </c>
      <c r="AU17" s="76">
        <v>0</v>
      </c>
      <c r="AV17" s="76">
        <v>0</v>
      </c>
      <c r="AW17" s="73">
        <v>0</v>
      </c>
      <c r="AX17" s="71">
        <v>29</v>
      </c>
      <c r="AY17" s="72">
        <v>435</v>
      </c>
      <c r="AZ17" s="72">
        <v>0</v>
      </c>
      <c r="BA17" s="73">
        <v>0</v>
      </c>
      <c r="BB17" s="71">
        <v>29</v>
      </c>
      <c r="BC17" s="72">
        <v>435</v>
      </c>
      <c r="BD17" s="72">
        <v>0</v>
      </c>
      <c r="BE17" s="73">
        <v>0</v>
      </c>
      <c r="BF17" s="74">
        <f t="shared" si="1"/>
        <v>8</v>
      </c>
      <c r="BG17" s="75">
        <f t="shared" si="1"/>
        <v>250</v>
      </c>
      <c r="BH17" s="65">
        <v>36</v>
      </c>
      <c r="BI17" s="63">
        <v>443</v>
      </c>
      <c r="BJ17" s="83">
        <v>0</v>
      </c>
      <c r="BK17" s="73">
        <v>0</v>
      </c>
      <c r="BL17" s="82">
        <f t="shared" si="8"/>
        <v>0</v>
      </c>
      <c r="BM17" s="76">
        <f t="shared" si="8"/>
        <v>0</v>
      </c>
      <c r="BN17" s="68">
        <f t="shared" si="4"/>
        <v>0</v>
      </c>
      <c r="BO17" s="69">
        <f t="shared" si="4"/>
        <v>0</v>
      </c>
      <c r="BP17" s="65">
        <f t="shared" si="5"/>
        <v>0</v>
      </c>
      <c r="BQ17" s="66">
        <f t="shared" si="5"/>
        <v>0</v>
      </c>
      <c r="BR17" s="72">
        <v>44</v>
      </c>
      <c r="BS17" s="72">
        <v>576</v>
      </c>
      <c r="BT17" s="72">
        <v>91</v>
      </c>
      <c r="BU17" s="76">
        <v>1099</v>
      </c>
      <c r="BV17" s="71">
        <v>144</v>
      </c>
      <c r="BW17" s="73">
        <v>2026</v>
      </c>
      <c r="BX17" s="71">
        <v>91</v>
      </c>
      <c r="BY17" s="73">
        <v>1099</v>
      </c>
      <c r="BZ17" s="83">
        <v>39</v>
      </c>
      <c r="CA17" s="76">
        <v>643.96999999999991</v>
      </c>
      <c r="CB17" s="76">
        <v>5</v>
      </c>
      <c r="CC17" s="76">
        <v>70.820000000000007</v>
      </c>
      <c r="CD17" s="71">
        <f t="shared" si="2"/>
        <v>86</v>
      </c>
      <c r="CE17" s="72">
        <f t="shared" si="2"/>
        <v>1156</v>
      </c>
      <c r="CF17" s="72">
        <f t="shared" si="2"/>
        <v>91</v>
      </c>
      <c r="CG17" s="73">
        <f t="shared" si="2"/>
        <v>1099</v>
      </c>
      <c r="CH17" s="65">
        <f t="shared" si="2"/>
        <v>86</v>
      </c>
      <c r="CI17" s="66">
        <f t="shared" si="2"/>
        <v>1156</v>
      </c>
      <c r="CJ17" s="66">
        <f t="shared" si="2"/>
        <v>91</v>
      </c>
      <c r="CK17" s="69">
        <f t="shared" si="2"/>
        <v>1099</v>
      </c>
      <c r="CL17" s="43">
        <v>86</v>
      </c>
      <c r="CM17" s="43">
        <v>1156</v>
      </c>
      <c r="CN17" s="39">
        <f>BT17+AJ17+AL17+AF17</f>
        <v>91</v>
      </c>
      <c r="CO17" s="40">
        <f>BU17+AK17+AM17+AG17</f>
        <v>1099</v>
      </c>
      <c r="CP17" s="71">
        <v>39</v>
      </c>
      <c r="CQ17" s="73">
        <v>644</v>
      </c>
      <c r="CR17" s="77">
        <v>5</v>
      </c>
      <c r="CS17" s="73">
        <v>70.819999999999993</v>
      </c>
    </row>
    <row r="18" spans="2:101" ht="40.200000000000003" customHeight="1" thickBot="1" x14ac:dyDescent="0.35">
      <c r="B18" s="29">
        <v>11</v>
      </c>
      <c r="C18" s="60" t="s">
        <v>47</v>
      </c>
      <c r="D18" s="61">
        <v>865</v>
      </c>
      <c r="E18" s="61">
        <f t="shared" si="0"/>
        <v>1730</v>
      </c>
      <c r="F18" s="62">
        <v>29</v>
      </c>
      <c r="G18" s="63">
        <v>81</v>
      </c>
      <c r="H18" s="64">
        <v>121</v>
      </c>
      <c r="I18" s="35">
        <f t="shared" si="3"/>
        <v>6.9942196531791918</v>
      </c>
      <c r="J18" s="80">
        <v>315</v>
      </c>
      <c r="K18" s="81">
        <v>63</v>
      </c>
      <c r="L18" s="81">
        <v>145</v>
      </c>
      <c r="M18" s="81">
        <v>89</v>
      </c>
      <c r="N18" s="72">
        <v>81</v>
      </c>
      <c r="O18" s="72">
        <v>800</v>
      </c>
      <c r="P18" s="72">
        <v>0</v>
      </c>
      <c r="Q18" s="76">
        <v>0</v>
      </c>
      <c r="R18" s="71">
        <v>13</v>
      </c>
      <c r="S18" s="73">
        <v>29.585709999999999</v>
      </c>
      <c r="T18" s="77">
        <v>108</v>
      </c>
      <c r="U18" s="73">
        <v>1728.6513248000001</v>
      </c>
      <c r="V18" s="82">
        <v>13</v>
      </c>
      <c r="W18" s="76">
        <v>29.585709999999999</v>
      </c>
      <c r="X18" s="76">
        <v>108</v>
      </c>
      <c r="Y18" s="73">
        <v>1728.6513248000001</v>
      </c>
      <c r="Z18" s="77"/>
      <c r="AA18" s="72"/>
      <c r="AB18" s="72"/>
      <c r="AC18" s="72"/>
      <c r="AD18" s="43"/>
      <c r="AE18" s="43"/>
      <c r="AF18" s="43"/>
      <c r="AG18" s="46"/>
      <c r="AH18" s="47"/>
      <c r="AI18" s="43"/>
      <c r="AJ18" s="43"/>
      <c r="AK18" s="46"/>
      <c r="AL18" s="43"/>
      <c r="AM18" s="43"/>
      <c r="AN18" s="43"/>
      <c r="AO18" s="43"/>
      <c r="AP18" s="43"/>
      <c r="AQ18" s="43"/>
      <c r="AR18" s="43"/>
      <c r="AS18" s="45"/>
      <c r="AT18" s="83">
        <v>13</v>
      </c>
      <c r="AU18" s="76">
        <v>29.585709999999999</v>
      </c>
      <c r="AV18" s="76">
        <v>108</v>
      </c>
      <c r="AW18" s="73">
        <v>1728.6513248000001</v>
      </c>
      <c r="AX18" s="47">
        <v>13</v>
      </c>
      <c r="AY18" s="46">
        <v>29.585709999999999</v>
      </c>
      <c r="AZ18" s="43">
        <v>108</v>
      </c>
      <c r="BA18" s="46">
        <v>1728.6513248000001</v>
      </c>
      <c r="BB18" s="71">
        <v>11</v>
      </c>
      <c r="BC18" s="72">
        <v>68</v>
      </c>
      <c r="BD18" s="72">
        <v>7</v>
      </c>
      <c r="BE18" s="73">
        <v>45</v>
      </c>
      <c r="BF18" s="74">
        <f t="shared" si="1"/>
        <v>460</v>
      </c>
      <c r="BG18" s="75">
        <f t="shared" si="1"/>
        <v>152</v>
      </c>
      <c r="BH18" s="65">
        <v>4</v>
      </c>
      <c r="BI18" s="63">
        <v>52</v>
      </c>
      <c r="BJ18" s="83"/>
      <c r="BK18" s="73"/>
      <c r="BL18" s="82">
        <f t="shared" si="8"/>
        <v>121</v>
      </c>
      <c r="BM18" s="76">
        <f t="shared" si="8"/>
        <v>2095.2370347999999</v>
      </c>
      <c r="BN18" s="68">
        <f t="shared" si="4"/>
        <v>0</v>
      </c>
      <c r="BO18" s="69">
        <v>337</v>
      </c>
      <c r="BP18" s="65">
        <f t="shared" si="5"/>
        <v>0</v>
      </c>
      <c r="BQ18" s="66">
        <f t="shared" si="5"/>
        <v>0</v>
      </c>
      <c r="BR18" s="72">
        <v>225</v>
      </c>
      <c r="BS18" s="72">
        <v>3333.6</v>
      </c>
      <c r="BT18" s="72">
        <v>762</v>
      </c>
      <c r="BU18" s="76">
        <v>4252</v>
      </c>
      <c r="BV18" s="71">
        <v>50</v>
      </c>
      <c r="BW18" s="73">
        <v>376.01964520000007</v>
      </c>
      <c r="BX18" s="71">
        <v>352</v>
      </c>
      <c r="BY18" s="73">
        <v>5330.6104963999996</v>
      </c>
      <c r="BZ18" s="83">
        <f t="shared" si="2"/>
        <v>276</v>
      </c>
      <c r="CA18" s="76">
        <f t="shared" si="2"/>
        <v>3753.5857099999998</v>
      </c>
      <c r="CB18" s="76">
        <f t="shared" si="2"/>
        <v>890</v>
      </c>
      <c r="CC18" s="76">
        <f t="shared" si="2"/>
        <v>6154.6513248000001</v>
      </c>
      <c r="CD18" s="71">
        <f t="shared" si="2"/>
        <v>263</v>
      </c>
      <c r="CE18" s="72">
        <f t="shared" si="2"/>
        <v>3724</v>
      </c>
      <c r="CF18" s="72">
        <f t="shared" si="2"/>
        <v>782</v>
      </c>
      <c r="CG18" s="73">
        <f t="shared" si="2"/>
        <v>4426</v>
      </c>
      <c r="CH18" s="65">
        <f t="shared" si="2"/>
        <v>263</v>
      </c>
      <c r="CI18" s="66">
        <f t="shared" si="2"/>
        <v>3724</v>
      </c>
      <c r="CJ18" s="66">
        <f t="shared" si="2"/>
        <v>782</v>
      </c>
      <c r="CK18" s="69">
        <f t="shared" si="2"/>
        <v>4426</v>
      </c>
      <c r="CL18" s="43">
        <v>263</v>
      </c>
      <c r="CM18" s="43">
        <v>3724</v>
      </c>
      <c r="CN18" s="39">
        <v>782</v>
      </c>
      <c r="CO18" s="40">
        <v>4426</v>
      </c>
      <c r="CP18" s="71">
        <v>370</v>
      </c>
      <c r="CQ18" s="73">
        <v>7760.1843536999995</v>
      </c>
      <c r="CR18" s="77">
        <v>40</v>
      </c>
      <c r="CS18" s="73">
        <v>358.71487310000003</v>
      </c>
    </row>
    <row r="19" spans="2:101" s="58" customFormat="1" ht="40.200000000000003" customHeight="1" thickBot="1" x14ac:dyDescent="0.35">
      <c r="B19" s="59">
        <v>12</v>
      </c>
      <c r="C19" s="60" t="s">
        <v>48</v>
      </c>
      <c r="D19" s="61">
        <v>245</v>
      </c>
      <c r="E19" s="61">
        <f t="shared" si="0"/>
        <v>490</v>
      </c>
      <c r="F19" s="62">
        <v>0</v>
      </c>
      <c r="G19" s="63">
        <v>0</v>
      </c>
      <c r="H19" s="64">
        <v>101</v>
      </c>
      <c r="I19" s="35">
        <f t="shared" si="3"/>
        <v>20.612244897959183</v>
      </c>
      <c r="J19" s="65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7">
        <v>0</v>
      </c>
      <c r="R19" s="68">
        <v>1</v>
      </c>
      <c r="S19" s="69">
        <v>8.1300000000000008</v>
      </c>
      <c r="T19" s="65">
        <v>100</v>
      </c>
      <c r="U19" s="69">
        <v>1427.5532916999998</v>
      </c>
      <c r="V19" s="63">
        <v>1</v>
      </c>
      <c r="W19" s="67">
        <v>8.1300000000000008</v>
      </c>
      <c r="X19" s="67">
        <v>100</v>
      </c>
      <c r="Y19" s="69">
        <v>1427.5532916999998</v>
      </c>
      <c r="Z19" s="65"/>
      <c r="AA19" s="66"/>
      <c r="AB19" s="66"/>
      <c r="AC19" s="66"/>
      <c r="AD19" s="43"/>
      <c r="AE19" s="43"/>
      <c r="AF19" s="43"/>
      <c r="AG19" s="46"/>
      <c r="AH19" s="47"/>
      <c r="AI19" s="43"/>
      <c r="AJ19" s="43"/>
      <c r="AK19" s="46"/>
      <c r="AL19" s="43"/>
      <c r="AM19" s="43"/>
      <c r="AN19" s="43"/>
      <c r="AO19" s="43"/>
      <c r="AP19" s="43"/>
      <c r="AQ19" s="43"/>
      <c r="AR19" s="43"/>
      <c r="AS19" s="45"/>
      <c r="AT19" s="70">
        <v>1</v>
      </c>
      <c r="AU19" s="67">
        <v>8.1300000000000008</v>
      </c>
      <c r="AV19" s="67">
        <v>100</v>
      </c>
      <c r="AW19" s="69">
        <v>1427.5532916999998</v>
      </c>
      <c r="AX19" s="71">
        <v>1</v>
      </c>
      <c r="AY19" s="72">
        <v>8.1300000000000008</v>
      </c>
      <c r="AZ19" s="72">
        <v>100</v>
      </c>
      <c r="BA19" s="73">
        <v>1427.5532916999998</v>
      </c>
      <c r="BB19" s="71">
        <v>0</v>
      </c>
      <c r="BC19" s="72">
        <v>0</v>
      </c>
      <c r="BD19" s="72">
        <v>0</v>
      </c>
      <c r="BE19" s="73">
        <v>0</v>
      </c>
      <c r="BF19" s="74">
        <f t="shared" si="1"/>
        <v>0</v>
      </c>
      <c r="BG19" s="75">
        <f t="shared" si="1"/>
        <v>0</v>
      </c>
      <c r="BH19" s="65">
        <v>0</v>
      </c>
      <c r="BI19" s="63">
        <v>0</v>
      </c>
      <c r="BJ19" s="70"/>
      <c r="BK19" s="69"/>
      <c r="BL19" s="63">
        <f t="shared" si="8"/>
        <v>101</v>
      </c>
      <c r="BM19" s="67">
        <f t="shared" si="8"/>
        <v>1435.6832916999999</v>
      </c>
      <c r="BN19" s="68">
        <f t="shared" si="4"/>
        <v>0</v>
      </c>
      <c r="BO19" s="69">
        <f t="shared" si="4"/>
        <v>0</v>
      </c>
      <c r="BP19" s="65">
        <f t="shared" si="5"/>
        <v>0</v>
      </c>
      <c r="BQ19" s="66">
        <f t="shared" si="5"/>
        <v>0</v>
      </c>
      <c r="BR19" s="72">
        <v>12</v>
      </c>
      <c r="BS19" s="72">
        <v>155</v>
      </c>
      <c r="BT19" s="72">
        <v>5</v>
      </c>
      <c r="BU19" s="76">
        <v>75</v>
      </c>
      <c r="BV19" s="71">
        <v>66</v>
      </c>
      <c r="BW19" s="73">
        <v>1024.75</v>
      </c>
      <c r="BX19" s="71">
        <v>226</v>
      </c>
      <c r="BY19" s="73">
        <v>3485.8989956250002</v>
      </c>
      <c r="BZ19" s="70">
        <f t="shared" si="2"/>
        <v>9</v>
      </c>
      <c r="CA19" s="67">
        <f t="shared" si="2"/>
        <v>144.13</v>
      </c>
      <c r="CB19" s="67">
        <f t="shared" si="2"/>
        <v>203</v>
      </c>
      <c r="CC19" s="67">
        <f t="shared" si="2"/>
        <v>2328.5532917</v>
      </c>
      <c r="CD19" s="71">
        <f t="shared" si="2"/>
        <v>8</v>
      </c>
      <c r="CE19" s="72">
        <f t="shared" si="2"/>
        <v>136</v>
      </c>
      <c r="CF19" s="72">
        <f t="shared" si="2"/>
        <v>103</v>
      </c>
      <c r="CG19" s="73">
        <f t="shared" si="2"/>
        <v>901</v>
      </c>
      <c r="CH19" s="65">
        <f t="shared" si="2"/>
        <v>8</v>
      </c>
      <c r="CI19" s="66">
        <f t="shared" si="2"/>
        <v>136</v>
      </c>
      <c r="CJ19" s="66">
        <f t="shared" si="2"/>
        <v>103</v>
      </c>
      <c r="CK19" s="69">
        <f t="shared" si="2"/>
        <v>901</v>
      </c>
      <c r="CL19" s="43">
        <v>8</v>
      </c>
      <c r="CM19" s="43">
        <v>136</v>
      </c>
      <c r="CN19" s="39">
        <v>103</v>
      </c>
      <c r="CO19" s="40">
        <v>901</v>
      </c>
      <c r="CP19" s="71">
        <v>292</v>
      </c>
      <c r="CQ19" s="73">
        <v>4510.6489956249998</v>
      </c>
      <c r="CR19" s="77">
        <v>0</v>
      </c>
      <c r="CS19" s="73">
        <v>0</v>
      </c>
      <c r="CT19" s="78"/>
      <c r="CU19" s="78"/>
      <c r="CV19" s="78"/>
      <c r="CW19" s="78"/>
    </row>
    <row r="20" spans="2:101" ht="40.200000000000003" customHeight="1" thickBot="1" x14ac:dyDescent="0.35">
      <c r="B20" s="29">
        <v>13</v>
      </c>
      <c r="C20" s="60" t="s">
        <v>49</v>
      </c>
      <c r="D20" s="61">
        <v>80</v>
      </c>
      <c r="E20" s="61">
        <f t="shared" si="0"/>
        <v>160</v>
      </c>
      <c r="F20" s="62">
        <v>9</v>
      </c>
      <c r="G20" s="63">
        <v>5</v>
      </c>
      <c r="H20" s="64">
        <v>0</v>
      </c>
      <c r="I20" s="35">
        <f t="shared" si="3"/>
        <v>0</v>
      </c>
      <c r="J20" s="65">
        <v>0</v>
      </c>
      <c r="K20" s="66">
        <v>0</v>
      </c>
      <c r="L20" s="66">
        <v>13</v>
      </c>
      <c r="M20" s="66">
        <v>193</v>
      </c>
      <c r="N20" s="66">
        <v>0</v>
      </c>
      <c r="O20" s="66">
        <v>0</v>
      </c>
      <c r="P20" s="66">
        <v>5</v>
      </c>
      <c r="Q20" s="67">
        <v>0</v>
      </c>
      <c r="R20" s="68">
        <v>0</v>
      </c>
      <c r="S20" s="69">
        <v>0</v>
      </c>
      <c r="T20" s="65">
        <v>0</v>
      </c>
      <c r="U20" s="68">
        <v>0</v>
      </c>
      <c r="V20" s="63"/>
      <c r="W20" s="67"/>
      <c r="X20" s="67"/>
      <c r="Y20" s="69"/>
      <c r="Z20" s="65"/>
      <c r="AA20" s="66"/>
      <c r="AB20" s="66"/>
      <c r="AC20" s="66"/>
      <c r="AD20" s="43"/>
      <c r="AE20" s="43"/>
      <c r="AF20" s="43"/>
      <c r="AG20" s="46"/>
      <c r="AH20" s="47"/>
      <c r="AI20" s="43"/>
      <c r="AJ20" s="43"/>
      <c r="AK20" s="46"/>
      <c r="AL20" s="43"/>
      <c r="AM20" s="43"/>
      <c r="AN20" s="43"/>
      <c r="AO20" s="43"/>
      <c r="AP20" s="43"/>
      <c r="AQ20" s="43"/>
      <c r="AR20" s="43"/>
      <c r="AS20" s="45"/>
      <c r="AT20" s="70">
        <v>0</v>
      </c>
      <c r="AU20" s="67">
        <v>0</v>
      </c>
      <c r="AV20" s="67">
        <v>0</v>
      </c>
      <c r="AW20" s="69">
        <v>0</v>
      </c>
      <c r="AX20" s="71">
        <v>0</v>
      </c>
      <c r="AY20" s="72">
        <v>0</v>
      </c>
      <c r="AZ20" s="72">
        <v>0</v>
      </c>
      <c r="BA20" s="73">
        <v>0</v>
      </c>
      <c r="BB20" s="71">
        <v>0</v>
      </c>
      <c r="BC20" s="72">
        <v>0</v>
      </c>
      <c r="BD20" s="72">
        <v>0</v>
      </c>
      <c r="BE20" s="73">
        <v>0</v>
      </c>
      <c r="BF20" s="74">
        <f t="shared" si="1"/>
        <v>13</v>
      </c>
      <c r="BG20" s="75">
        <f t="shared" si="1"/>
        <v>193</v>
      </c>
      <c r="BH20" s="65">
        <v>1</v>
      </c>
      <c r="BI20" s="63">
        <v>13</v>
      </c>
      <c r="BJ20" s="70">
        <v>0</v>
      </c>
      <c r="BK20" s="69">
        <v>0</v>
      </c>
      <c r="BL20" s="63">
        <f t="shared" si="8"/>
        <v>0</v>
      </c>
      <c r="BM20" s="67">
        <f t="shared" si="8"/>
        <v>0</v>
      </c>
      <c r="BN20" s="68">
        <f t="shared" si="4"/>
        <v>0</v>
      </c>
      <c r="BO20" s="69">
        <f t="shared" si="4"/>
        <v>0</v>
      </c>
      <c r="BP20" s="65">
        <f t="shared" si="5"/>
        <v>0</v>
      </c>
      <c r="BQ20" s="66">
        <f t="shared" si="5"/>
        <v>0</v>
      </c>
      <c r="BR20" s="72">
        <v>61</v>
      </c>
      <c r="BS20" s="72">
        <v>1282.52</v>
      </c>
      <c r="BT20" s="72">
        <v>63</v>
      </c>
      <c r="BU20" s="76">
        <v>1308.52</v>
      </c>
      <c r="BV20" s="71">
        <v>0</v>
      </c>
      <c r="BW20" s="73">
        <v>0</v>
      </c>
      <c r="BX20" s="71">
        <v>0</v>
      </c>
      <c r="BY20" s="73">
        <v>0</v>
      </c>
      <c r="BZ20" s="70">
        <f t="shared" si="2"/>
        <v>61</v>
      </c>
      <c r="CA20" s="67">
        <f t="shared" si="2"/>
        <v>1282.52</v>
      </c>
      <c r="CB20" s="67">
        <f t="shared" si="2"/>
        <v>63</v>
      </c>
      <c r="CC20" s="67">
        <f t="shared" si="2"/>
        <v>1308.52</v>
      </c>
      <c r="CD20" s="71">
        <f t="shared" si="2"/>
        <v>61</v>
      </c>
      <c r="CE20" s="72">
        <f t="shared" si="2"/>
        <v>1282.52</v>
      </c>
      <c r="CF20" s="72">
        <f t="shared" si="2"/>
        <v>63</v>
      </c>
      <c r="CG20" s="73">
        <f t="shared" si="2"/>
        <v>1308.52</v>
      </c>
      <c r="CH20" s="65">
        <f t="shared" si="2"/>
        <v>61</v>
      </c>
      <c r="CI20" s="66">
        <f t="shared" si="2"/>
        <v>1282.52</v>
      </c>
      <c r="CJ20" s="66">
        <f t="shared" si="2"/>
        <v>63</v>
      </c>
      <c r="CK20" s="69">
        <f t="shared" si="2"/>
        <v>1308.52</v>
      </c>
      <c r="CL20" s="43">
        <f t="shared" ref="CL20:CO22" si="9">BR20+AH20+AJ20+AD20</f>
        <v>61</v>
      </c>
      <c r="CM20" s="43">
        <f t="shared" si="9"/>
        <v>1282.52</v>
      </c>
      <c r="CN20" s="39">
        <f t="shared" si="9"/>
        <v>63</v>
      </c>
      <c r="CO20" s="40">
        <f t="shared" si="9"/>
        <v>1308.52</v>
      </c>
      <c r="CP20" s="71">
        <v>0</v>
      </c>
      <c r="CQ20" s="73">
        <v>0</v>
      </c>
      <c r="CR20" s="77">
        <v>0</v>
      </c>
      <c r="CS20" s="73">
        <v>0</v>
      </c>
    </row>
    <row r="21" spans="2:101" ht="40.200000000000003" customHeight="1" thickBot="1" x14ac:dyDescent="0.35">
      <c r="B21" s="59">
        <v>14</v>
      </c>
      <c r="C21" s="60" t="s">
        <v>50</v>
      </c>
      <c r="D21" s="61">
        <v>18</v>
      </c>
      <c r="E21" s="61">
        <f t="shared" si="0"/>
        <v>36</v>
      </c>
      <c r="F21" s="62">
        <v>0</v>
      </c>
      <c r="G21" s="63">
        <v>0</v>
      </c>
      <c r="H21" s="64">
        <v>0</v>
      </c>
      <c r="I21" s="35">
        <f t="shared" si="3"/>
        <v>0</v>
      </c>
      <c r="J21" s="65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7">
        <v>0</v>
      </c>
      <c r="R21" s="68">
        <v>0</v>
      </c>
      <c r="S21" s="69">
        <v>0</v>
      </c>
      <c r="T21" s="65">
        <v>0</v>
      </c>
      <c r="U21" s="69">
        <v>0</v>
      </c>
      <c r="V21" s="63"/>
      <c r="W21" s="67"/>
      <c r="X21" s="67"/>
      <c r="Y21" s="69"/>
      <c r="Z21" s="65"/>
      <c r="AA21" s="66"/>
      <c r="AB21" s="66"/>
      <c r="AC21" s="66"/>
      <c r="AD21" s="43"/>
      <c r="AE21" s="43"/>
      <c r="AF21" s="43"/>
      <c r="AG21" s="46"/>
      <c r="AH21" s="47"/>
      <c r="AI21" s="43"/>
      <c r="AJ21" s="43"/>
      <c r="AK21" s="46"/>
      <c r="AL21" s="43"/>
      <c r="AM21" s="43"/>
      <c r="AN21" s="43"/>
      <c r="AO21" s="43"/>
      <c r="AP21" s="43"/>
      <c r="AQ21" s="43"/>
      <c r="AR21" s="43"/>
      <c r="AS21" s="45"/>
      <c r="AT21" s="70">
        <v>0</v>
      </c>
      <c r="AU21" s="67">
        <v>0</v>
      </c>
      <c r="AV21" s="67">
        <v>0</v>
      </c>
      <c r="AW21" s="69">
        <v>0</v>
      </c>
      <c r="AX21" s="71">
        <v>0</v>
      </c>
      <c r="AY21" s="72">
        <v>0</v>
      </c>
      <c r="AZ21" s="72">
        <v>0</v>
      </c>
      <c r="BA21" s="73">
        <v>0</v>
      </c>
      <c r="BB21" s="71">
        <v>0</v>
      </c>
      <c r="BC21" s="72">
        <v>0</v>
      </c>
      <c r="BD21" s="72">
        <v>0</v>
      </c>
      <c r="BE21" s="73">
        <v>0</v>
      </c>
      <c r="BF21" s="74">
        <f t="shared" si="1"/>
        <v>0</v>
      </c>
      <c r="BG21" s="75">
        <f t="shared" si="1"/>
        <v>0</v>
      </c>
      <c r="BH21" s="65">
        <v>0</v>
      </c>
      <c r="BI21" s="63">
        <v>0</v>
      </c>
      <c r="BJ21" s="84">
        <v>0</v>
      </c>
      <c r="BK21" s="42">
        <v>0</v>
      </c>
      <c r="BL21" s="63">
        <f t="shared" si="8"/>
        <v>0</v>
      </c>
      <c r="BM21" s="67">
        <f t="shared" si="8"/>
        <v>0</v>
      </c>
      <c r="BN21" s="68">
        <f t="shared" si="4"/>
        <v>0</v>
      </c>
      <c r="BO21" s="69">
        <f t="shared" si="4"/>
        <v>0</v>
      </c>
      <c r="BP21" s="65">
        <f t="shared" si="5"/>
        <v>0</v>
      </c>
      <c r="BQ21" s="66">
        <f t="shared" si="5"/>
        <v>0</v>
      </c>
      <c r="BR21" s="72">
        <v>11</v>
      </c>
      <c r="BS21" s="72">
        <v>127</v>
      </c>
      <c r="BT21" s="72">
        <v>2</v>
      </c>
      <c r="BU21" s="76">
        <v>21</v>
      </c>
      <c r="BV21" s="71">
        <v>0</v>
      </c>
      <c r="BW21" s="73">
        <v>0</v>
      </c>
      <c r="BX21" s="71">
        <v>0</v>
      </c>
      <c r="BY21" s="73">
        <v>0</v>
      </c>
      <c r="BZ21" s="70">
        <f t="shared" si="2"/>
        <v>11</v>
      </c>
      <c r="CA21" s="67">
        <f t="shared" si="2"/>
        <v>127</v>
      </c>
      <c r="CB21" s="67">
        <f t="shared" si="2"/>
        <v>2</v>
      </c>
      <c r="CC21" s="67">
        <f t="shared" si="2"/>
        <v>21</v>
      </c>
      <c r="CD21" s="71">
        <f t="shared" si="2"/>
        <v>11</v>
      </c>
      <c r="CE21" s="72">
        <f t="shared" si="2"/>
        <v>127</v>
      </c>
      <c r="CF21" s="72">
        <f t="shared" si="2"/>
        <v>2</v>
      </c>
      <c r="CG21" s="73">
        <f t="shared" si="2"/>
        <v>21</v>
      </c>
      <c r="CH21" s="65">
        <f t="shared" si="2"/>
        <v>11</v>
      </c>
      <c r="CI21" s="66">
        <f t="shared" si="2"/>
        <v>127</v>
      </c>
      <c r="CJ21" s="66">
        <f t="shared" si="2"/>
        <v>2</v>
      </c>
      <c r="CK21" s="69">
        <f t="shared" si="2"/>
        <v>21</v>
      </c>
      <c r="CL21" s="43">
        <f t="shared" si="9"/>
        <v>11</v>
      </c>
      <c r="CM21" s="43">
        <f t="shared" si="9"/>
        <v>127</v>
      </c>
      <c r="CN21" s="39">
        <f t="shared" si="9"/>
        <v>2</v>
      </c>
      <c r="CO21" s="40">
        <f t="shared" si="9"/>
        <v>21</v>
      </c>
      <c r="CP21" s="71">
        <v>0</v>
      </c>
      <c r="CQ21" s="73">
        <v>0</v>
      </c>
      <c r="CR21" s="77">
        <v>0</v>
      </c>
      <c r="CS21" s="73">
        <v>0</v>
      </c>
    </row>
    <row r="22" spans="2:101" s="28" customFormat="1" ht="40.200000000000003" customHeight="1" thickBot="1" x14ac:dyDescent="0.35">
      <c r="B22" s="29">
        <v>15</v>
      </c>
      <c r="C22" s="60" t="s">
        <v>51</v>
      </c>
      <c r="D22" s="61">
        <v>146</v>
      </c>
      <c r="E22" s="61">
        <f t="shared" si="0"/>
        <v>292</v>
      </c>
      <c r="F22" s="62">
        <v>0</v>
      </c>
      <c r="G22" s="63">
        <v>0</v>
      </c>
      <c r="H22" s="64">
        <v>0</v>
      </c>
      <c r="I22" s="35">
        <f t="shared" si="3"/>
        <v>0</v>
      </c>
      <c r="J22" s="65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7">
        <v>0</v>
      </c>
      <c r="R22" s="68">
        <v>0</v>
      </c>
      <c r="S22" s="69">
        <v>0</v>
      </c>
      <c r="T22" s="65">
        <v>0</v>
      </c>
      <c r="U22" s="69">
        <v>0</v>
      </c>
      <c r="V22" s="63"/>
      <c r="W22" s="67"/>
      <c r="X22" s="67"/>
      <c r="Y22" s="69"/>
      <c r="Z22" s="65"/>
      <c r="AA22" s="66"/>
      <c r="AB22" s="66"/>
      <c r="AC22" s="66"/>
      <c r="AD22" s="43"/>
      <c r="AE22" s="43"/>
      <c r="AF22" s="43"/>
      <c r="AG22" s="46"/>
      <c r="AH22" s="47"/>
      <c r="AI22" s="43"/>
      <c r="AJ22" s="43"/>
      <c r="AK22" s="46"/>
      <c r="AL22" s="43"/>
      <c r="AM22" s="43"/>
      <c r="AN22" s="43"/>
      <c r="AO22" s="43"/>
      <c r="AP22" s="43"/>
      <c r="AQ22" s="43"/>
      <c r="AR22" s="43"/>
      <c r="AS22" s="45"/>
      <c r="AT22" s="70">
        <v>0</v>
      </c>
      <c r="AU22" s="67">
        <v>0</v>
      </c>
      <c r="AV22" s="67">
        <v>0</v>
      </c>
      <c r="AW22" s="69">
        <v>0</v>
      </c>
      <c r="AX22" s="71">
        <v>0</v>
      </c>
      <c r="AY22" s="72">
        <v>0</v>
      </c>
      <c r="AZ22" s="72">
        <v>0</v>
      </c>
      <c r="BA22" s="73">
        <v>0</v>
      </c>
      <c r="BB22" s="71">
        <v>0</v>
      </c>
      <c r="BC22" s="72">
        <v>0</v>
      </c>
      <c r="BD22" s="72">
        <v>0</v>
      </c>
      <c r="BE22" s="73">
        <v>0</v>
      </c>
      <c r="BF22" s="74">
        <f t="shared" si="1"/>
        <v>0</v>
      </c>
      <c r="BG22" s="75">
        <f t="shared" si="1"/>
        <v>0</v>
      </c>
      <c r="BH22" s="65">
        <v>0</v>
      </c>
      <c r="BI22" s="63">
        <v>0</v>
      </c>
      <c r="BJ22" s="70">
        <v>0</v>
      </c>
      <c r="BK22" s="69">
        <v>0</v>
      </c>
      <c r="BL22" s="63">
        <f t="shared" si="8"/>
        <v>0</v>
      </c>
      <c r="BM22" s="67">
        <f t="shared" si="8"/>
        <v>0</v>
      </c>
      <c r="BN22" s="68">
        <f t="shared" si="4"/>
        <v>0</v>
      </c>
      <c r="BO22" s="69">
        <f t="shared" si="4"/>
        <v>0</v>
      </c>
      <c r="BP22" s="65">
        <f t="shared" si="5"/>
        <v>0</v>
      </c>
      <c r="BQ22" s="66">
        <f t="shared" si="5"/>
        <v>0</v>
      </c>
      <c r="BR22" s="72">
        <v>0</v>
      </c>
      <c r="BS22" s="72">
        <v>0</v>
      </c>
      <c r="BT22" s="72">
        <v>0</v>
      </c>
      <c r="BU22" s="76">
        <v>0</v>
      </c>
      <c r="BV22" s="71">
        <v>0</v>
      </c>
      <c r="BW22" s="73">
        <v>0</v>
      </c>
      <c r="BX22" s="71">
        <v>0</v>
      </c>
      <c r="BY22" s="73">
        <v>0</v>
      </c>
      <c r="BZ22" s="70">
        <f t="shared" si="2"/>
        <v>0</v>
      </c>
      <c r="CA22" s="67">
        <f t="shared" si="2"/>
        <v>0</v>
      </c>
      <c r="CB22" s="67">
        <f t="shared" si="2"/>
        <v>0</v>
      </c>
      <c r="CC22" s="67">
        <f t="shared" si="2"/>
        <v>0</v>
      </c>
      <c r="CD22" s="71">
        <f t="shared" si="2"/>
        <v>0</v>
      </c>
      <c r="CE22" s="72">
        <f t="shared" si="2"/>
        <v>0</v>
      </c>
      <c r="CF22" s="72">
        <f t="shared" si="2"/>
        <v>0</v>
      </c>
      <c r="CG22" s="73">
        <f t="shared" si="2"/>
        <v>0</v>
      </c>
      <c r="CH22" s="65">
        <f t="shared" si="2"/>
        <v>0</v>
      </c>
      <c r="CI22" s="66">
        <f t="shared" si="2"/>
        <v>0</v>
      </c>
      <c r="CJ22" s="66">
        <f t="shared" si="2"/>
        <v>0</v>
      </c>
      <c r="CK22" s="69">
        <f t="shared" si="2"/>
        <v>0</v>
      </c>
      <c r="CL22" s="43">
        <f t="shared" si="9"/>
        <v>0</v>
      </c>
      <c r="CM22" s="43">
        <f t="shared" si="9"/>
        <v>0</v>
      </c>
      <c r="CN22" s="39">
        <f t="shared" si="9"/>
        <v>0</v>
      </c>
      <c r="CO22" s="40">
        <f t="shared" si="9"/>
        <v>0</v>
      </c>
      <c r="CP22" s="71">
        <v>0</v>
      </c>
      <c r="CQ22" s="73">
        <v>0</v>
      </c>
      <c r="CR22" s="65">
        <v>0</v>
      </c>
      <c r="CS22" s="69">
        <v>0</v>
      </c>
      <c r="CT22" s="57"/>
      <c r="CU22" s="57"/>
      <c r="CV22" s="57"/>
      <c r="CW22" s="57"/>
    </row>
    <row r="23" spans="2:101" s="28" customFormat="1" ht="40.200000000000003" customHeight="1" thickBot="1" x14ac:dyDescent="0.35">
      <c r="B23" s="59">
        <v>16</v>
      </c>
      <c r="C23" s="60" t="s">
        <v>52</v>
      </c>
      <c r="D23" s="61">
        <v>502</v>
      </c>
      <c r="E23" s="61">
        <f t="shared" si="0"/>
        <v>1004</v>
      </c>
      <c r="F23" s="62">
        <v>29</v>
      </c>
      <c r="G23" s="63">
        <v>33</v>
      </c>
      <c r="H23" s="64">
        <v>5</v>
      </c>
      <c r="I23" s="35">
        <f t="shared" si="3"/>
        <v>0.49800796812749004</v>
      </c>
      <c r="J23" s="65">
        <v>0</v>
      </c>
      <c r="K23" s="66">
        <v>0</v>
      </c>
      <c r="L23" s="66">
        <v>12</v>
      </c>
      <c r="M23" s="66">
        <v>249</v>
      </c>
      <c r="N23" s="66">
        <v>0</v>
      </c>
      <c r="O23" s="66">
        <v>0</v>
      </c>
      <c r="P23" s="66">
        <v>33</v>
      </c>
      <c r="Q23" s="67">
        <v>642.57303999999999</v>
      </c>
      <c r="R23" s="68">
        <v>5</v>
      </c>
      <c r="S23" s="69">
        <v>168.85</v>
      </c>
      <c r="T23" s="65">
        <v>0</v>
      </c>
      <c r="U23" s="69">
        <v>0</v>
      </c>
      <c r="V23" s="63">
        <v>5</v>
      </c>
      <c r="W23" s="67">
        <v>168.85</v>
      </c>
      <c r="X23" s="67">
        <v>0</v>
      </c>
      <c r="Y23" s="69">
        <v>0</v>
      </c>
      <c r="Z23" s="65">
        <v>5</v>
      </c>
      <c r="AA23" s="66">
        <v>168.85</v>
      </c>
      <c r="AB23" s="66">
        <v>0</v>
      </c>
      <c r="AC23" s="66">
        <v>0</v>
      </c>
      <c r="AD23" s="43">
        <v>123</v>
      </c>
      <c r="AE23" s="43">
        <v>3042.6369499999996</v>
      </c>
      <c r="AF23" s="43">
        <v>56</v>
      </c>
      <c r="AG23" s="46">
        <v>857.92184949999989</v>
      </c>
      <c r="AH23" s="47">
        <v>1</v>
      </c>
      <c r="AI23" s="43">
        <v>8.8997640000000011</v>
      </c>
      <c r="AJ23" s="43"/>
      <c r="AK23" s="46"/>
      <c r="AL23" s="43"/>
      <c r="AM23" s="43"/>
      <c r="AN23" s="43"/>
      <c r="AO23" s="43"/>
      <c r="AP23" s="43"/>
      <c r="AQ23" s="43"/>
      <c r="AR23" s="43"/>
      <c r="AS23" s="45"/>
      <c r="AT23" s="70">
        <v>5</v>
      </c>
      <c r="AU23" s="67">
        <v>168.85</v>
      </c>
      <c r="AV23" s="67">
        <v>0</v>
      </c>
      <c r="AW23" s="69">
        <v>0</v>
      </c>
      <c r="AX23" s="47">
        <v>5</v>
      </c>
      <c r="AY23" s="43">
        <v>168.85</v>
      </c>
      <c r="AZ23" s="43">
        <v>0</v>
      </c>
      <c r="BA23" s="46">
        <v>0</v>
      </c>
      <c r="BB23" s="71">
        <v>5</v>
      </c>
      <c r="BC23" s="72">
        <v>168.85</v>
      </c>
      <c r="BD23" s="72">
        <v>0</v>
      </c>
      <c r="BE23" s="73">
        <v>0</v>
      </c>
      <c r="BF23" s="74">
        <v>123</v>
      </c>
      <c r="BG23" s="75">
        <v>3042.6369499999996</v>
      </c>
      <c r="BH23" s="65">
        <v>56</v>
      </c>
      <c r="BI23" s="63">
        <v>857.92184949999989</v>
      </c>
      <c r="BJ23" s="70">
        <v>5</v>
      </c>
      <c r="BK23" s="69">
        <v>169</v>
      </c>
      <c r="BL23" s="63">
        <f t="shared" si="8"/>
        <v>189</v>
      </c>
      <c r="BM23" s="67">
        <f t="shared" si="8"/>
        <v>4238.2587994999994</v>
      </c>
      <c r="BN23" s="68">
        <f t="shared" si="4"/>
        <v>184</v>
      </c>
      <c r="BO23" s="69">
        <f t="shared" si="4"/>
        <v>4069.4087994999995</v>
      </c>
      <c r="BP23" s="65">
        <f t="shared" si="5"/>
        <v>179</v>
      </c>
      <c r="BQ23" s="66">
        <f t="shared" si="5"/>
        <v>3900.5587994999996</v>
      </c>
      <c r="BR23" s="72">
        <v>90</v>
      </c>
      <c r="BS23" s="72">
        <v>1712.2</v>
      </c>
      <c r="BT23" s="72">
        <v>87</v>
      </c>
      <c r="BU23" s="76">
        <v>1879</v>
      </c>
      <c r="BV23" s="71">
        <v>95</v>
      </c>
      <c r="BW23" s="73">
        <v>1806</v>
      </c>
      <c r="BX23" s="71">
        <v>123</v>
      </c>
      <c r="BY23" s="73">
        <v>3042.6369499999996</v>
      </c>
      <c r="BZ23" s="70">
        <v>56</v>
      </c>
      <c r="CA23" s="67">
        <v>857.92184949999989</v>
      </c>
      <c r="CB23" s="67">
        <f t="shared" si="2"/>
        <v>164</v>
      </c>
      <c r="CC23" s="67">
        <f t="shared" si="2"/>
        <v>3178.9218495</v>
      </c>
      <c r="CD23" s="71">
        <f t="shared" si="2"/>
        <v>223</v>
      </c>
      <c r="CE23" s="72">
        <f t="shared" si="2"/>
        <v>5017.4869500000004</v>
      </c>
      <c r="CF23" s="72">
        <f t="shared" si="2"/>
        <v>164</v>
      </c>
      <c r="CG23" s="73">
        <f t="shared" si="2"/>
        <v>3178.9218495</v>
      </c>
      <c r="CH23" s="65">
        <f t="shared" si="2"/>
        <v>218</v>
      </c>
      <c r="CI23" s="66">
        <f t="shared" si="2"/>
        <v>4848.6369500000001</v>
      </c>
      <c r="CJ23" s="66">
        <f t="shared" si="2"/>
        <v>164</v>
      </c>
      <c r="CK23" s="69">
        <f t="shared" si="2"/>
        <v>3178.9218495</v>
      </c>
      <c r="CL23" s="43">
        <v>95</v>
      </c>
      <c r="CM23" s="43">
        <v>1806</v>
      </c>
      <c r="CN23" s="39">
        <v>108</v>
      </c>
      <c r="CO23" s="40">
        <v>2321</v>
      </c>
      <c r="CP23" s="71">
        <v>56</v>
      </c>
      <c r="CQ23" s="73">
        <v>857.92184949999989</v>
      </c>
      <c r="CR23" s="77">
        <v>1</v>
      </c>
      <c r="CS23" s="73">
        <v>8.8997640000000011</v>
      </c>
      <c r="CT23" s="57"/>
      <c r="CU23" s="57"/>
      <c r="CV23" s="57"/>
      <c r="CW23" s="57"/>
    </row>
    <row r="24" spans="2:101" s="28" customFormat="1" ht="40.200000000000003" customHeight="1" thickBot="1" x14ac:dyDescent="0.35">
      <c r="B24" s="29">
        <v>17</v>
      </c>
      <c r="C24" s="60" t="s">
        <v>53</v>
      </c>
      <c r="D24" s="70">
        <v>282</v>
      </c>
      <c r="E24" s="70">
        <f t="shared" si="0"/>
        <v>564</v>
      </c>
      <c r="F24" s="62">
        <v>2</v>
      </c>
      <c r="G24" s="63">
        <v>0</v>
      </c>
      <c r="H24" s="64">
        <v>0</v>
      </c>
      <c r="I24" s="35">
        <f t="shared" si="3"/>
        <v>0</v>
      </c>
      <c r="J24" s="65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7">
        <v>0</v>
      </c>
      <c r="R24" s="68">
        <v>0</v>
      </c>
      <c r="S24" s="69">
        <v>0</v>
      </c>
      <c r="T24" s="65">
        <v>0</v>
      </c>
      <c r="U24" s="69">
        <v>0</v>
      </c>
      <c r="V24" s="63"/>
      <c r="W24" s="67"/>
      <c r="X24" s="67"/>
      <c r="Y24" s="69"/>
      <c r="Z24" s="65"/>
      <c r="AA24" s="66"/>
      <c r="AB24" s="66"/>
      <c r="AC24" s="66"/>
      <c r="AD24" s="43"/>
      <c r="AE24" s="43"/>
      <c r="AF24" s="43"/>
      <c r="AG24" s="46"/>
      <c r="AH24" s="47"/>
      <c r="AI24" s="43"/>
      <c r="AJ24" s="43"/>
      <c r="AK24" s="46"/>
      <c r="AL24" s="43"/>
      <c r="AM24" s="43"/>
      <c r="AN24" s="43"/>
      <c r="AO24" s="43"/>
      <c r="AP24" s="43"/>
      <c r="AQ24" s="43"/>
      <c r="AR24" s="43"/>
      <c r="AS24" s="45"/>
      <c r="AT24" s="70">
        <v>0</v>
      </c>
      <c r="AU24" s="67">
        <v>0</v>
      </c>
      <c r="AV24" s="67">
        <v>0</v>
      </c>
      <c r="AW24" s="69">
        <v>0</v>
      </c>
      <c r="AX24" s="71">
        <v>0</v>
      </c>
      <c r="AY24" s="72">
        <v>0</v>
      </c>
      <c r="AZ24" s="72">
        <v>0</v>
      </c>
      <c r="BA24" s="73">
        <v>0</v>
      </c>
      <c r="BB24" s="71">
        <v>0</v>
      </c>
      <c r="BC24" s="72">
        <v>0</v>
      </c>
      <c r="BD24" s="72">
        <v>0</v>
      </c>
      <c r="BE24" s="73">
        <v>0</v>
      </c>
      <c r="BF24" s="74">
        <f t="shared" si="1"/>
        <v>0</v>
      </c>
      <c r="BG24" s="75">
        <f t="shared" si="1"/>
        <v>0</v>
      </c>
      <c r="BH24" s="65">
        <v>0</v>
      </c>
      <c r="BI24" s="63">
        <v>0</v>
      </c>
      <c r="BJ24" s="70">
        <v>0</v>
      </c>
      <c r="BK24" s="69">
        <v>0</v>
      </c>
      <c r="BL24" s="63">
        <f t="shared" si="8"/>
        <v>0</v>
      </c>
      <c r="BM24" s="67">
        <f t="shared" si="8"/>
        <v>0</v>
      </c>
      <c r="BN24" s="68">
        <f t="shared" si="4"/>
        <v>0</v>
      </c>
      <c r="BO24" s="69">
        <f t="shared" si="4"/>
        <v>0</v>
      </c>
      <c r="BP24" s="65">
        <f t="shared" si="5"/>
        <v>0</v>
      </c>
      <c r="BQ24" s="66">
        <f t="shared" si="5"/>
        <v>0</v>
      </c>
      <c r="BR24" s="72">
        <v>0</v>
      </c>
      <c r="BS24" s="72">
        <v>0</v>
      </c>
      <c r="BT24" s="72">
        <v>2</v>
      </c>
      <c r="BU24" s="76">
        <v>27</v>
      </c>
      <c r="BV24" s="71">
        <v>0</v>
      </c>
      <c r="BW24" s="73">
        <v>0</v>
      </c>
      <c r="BX24" s="71">
        <v>0</v>
      </c>
      <c r="BY24" s="73">
        <v>0</v>
      </c>
      <c r="BZ24" s="70">
        <f t="shared" si="2"/>
        <v>0</v>
      </c>
      <c r="CA24" s="67">
        <f t="shared" si="2"/>
        <v>0</v>
      </c>
      <c r="CB24" s="67">
        <f t="shared" si="2"/>
        <v>2</v>
      </c>
      <c r="CC24" s="67">
        <f t="shared" si="2"/>
        <v>27</v>
      </c>
      <c r="CD24" s="71">
        <f t="shared" si="2"/>
        <v>0</v>
      </c>
      <c r="CE24" s="72">
        <f t="shared" si="2"/>
        <v>0</v>
      </c>
      <c r="CF24" s="72">
        <f t="shared" si="2"/>
        <v>2</v>
      </c>
      <c r="CG24" s="73">
        <f t="shared" si="2"/>
        <v>27</v>
      </c>
      <c r="CH24" s="65">
        <f t="shared" si="2"/>
        <v>0</v>
      </c>
      <c r="CI24" s="66">
        <f t="shared" si="2"/>
        <v>0</v>
      </c>
      <c r="CJ24" s="66">
        <f t="shared" si="2"/>
        <v>2</v>
      </c>
      <c r="CK24" s="69">
        <f t="shared" si="2"/>
        <v>27</v>
      </c>
      <c r="CL24" s="43">
        <f t="shared" ref="CL24:CM27" si="10">BR24+AH24+AJ24+AD24</f>
        <v>0</v>
      </c>
      <c r="CM24" s="43">
        <f t="shared" si="10"/>
        <v>0</v>
      </c>
      <c r="CN24" s="39">
        <v>2</v>
      </c>
      <c r="CO24" s="40">
        <f>BU24+AK24+AM24+AG24</f>
        <v>27</v>
      </c>
      <c r="CP24" s="71">
        <v>15</v>
      </c>
      <c r="CQ24" s="73">
        <v>89.6</v>
      </c>
      <c r="CR24" s="77">
        <v>0</v>
      </c>
      <c r="CS24" s="73">
        <v>0</v>
      </c>
      <c r="CT24" s="57"/>
      <c r="CU24" s="57"/>
      <c r="CV24" s="57"/>
      <c r="CW24" s="57"/>
    </row>
    <row r="25" spans="2:101" ht="40.200000000000003" customHeight="1" thickBot="1" x14ac:dyDescent="0.35">
      <c r="B25" s="59">
        <v>18</v>
      </c>
      <c r="C25" s="60" t="s">
        <v>54</v>
      </c>
      <c r="D25" s="61">
        <v>92</v>
      </c>
      <c r="E25" s="61">
        <f t="shared" si="0"/>
        <v>184</v>
      </c>
      <c r="F25" s="62">
        <v>0</v>
      </c>
      <c r="G25" s="63">
        <v>0</v>
      </c>
      <c r="H25" s="64">
        <v>0</v>
      </c>
      <c r="I25" s="35">
        <f t="shared" si="3"/>
        <v>0</v>
      </c>
      <c r="J25" s="65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7">
        <v>0</v>
      </c>
      <c r="R25" s="68">
        <v>0</v>
      </c>
      <c r="S25" s="69">
        <v>0</v>
      </c>
      <c r="T25" s="65">
        <v>0</v>
      </c>
      <c r="U25" s="69">
        <v>0</v>
      </c>
      <c r="V25" s="63"/>
      <c r="W25" s="67"/>
      <c r="X25" s="67"/>
      <c r="Y25" s="69"/>
      <c r="Z25" s="65"/>
      <c r="AA25" s="66"/>
      <c r="AB25" s="66"/>
      <c r="AC25" s="66"/>
      <c r="AD25" s="43"/>
      <c r="AE25" s="43"/>
      <c r="AF25" s="43"/>
      <c r="AG25" s="46"/>
      <c r="AH25" s="47"/>
      <c r="AI25" s="43"/>
      <c r="AJ25" s="43"/>
      <c r="AK25" s="46"/>
      <c r="AL25" s="43"/>
      <c r="AM25" s="43"/>
      <c r="AN25" s="43"/>
      <c r="AO25" s="43"/>
      <c r="AP25" s="43"/>
      <c r="AQ25" s="43"/>
      <c r="AR25" s="43"/>
      <c r="AS25" s="45"/>
      <c r="AT25" s="70">
        <v>0</v>
      </c>
      <c r="AU25" s="67">
        <v>0</v>
      </c>
      <c r="AV25" s="67">
        <v>0</v>
      </c>
      <c r="AW25" s="69">
        <v>0</v>
      </c>
      <c r="AX25" s="71">
        <v>0</v>
      </c>
      <c r="AY25" s="72">
        <v>0</v>
      </c>
      <c r="AZ25" s="72">
        <v>0</v>
      </c>
      <c r="BA25" s="73">
        <v>0</v>
      </c>
      <c r="BB25" s="71">
        <v>0</v>
      </c>
      <c r="BC25" s="72">
        <v>0</v>
      </c>
      <c r="BD25" s="72">
        <v>0</v>
      </c>
      <c r="BE25" s="73">
        <v>0</v>
      </c>
      <c r="BF25" s="74">
        <f t="shared" si="1"/>
        <v>0</v>
      </c>
      <c r="BG25" s="75">
        <f t="shared" si="1"/>
        <v>0</v>
      </c>
      <c r="BH25" s="65">
        <v>0</v>
      </c>
      <c r="BI25" s="63">
        <v>0</v>
      </c>
      <c r="BJ25" s="70">
        <v>0</v>
      </c>
      <c r="BK25" s="69">
        <v>0</v>
      </c>
      <c r="BL25" s="63">
        <f t="shared" si="8"/>
        <v>0</v>
      </c>
      <c r="BM25" s="67">
        <f t="shared" si="8"/>
        <v>0</v>
      </c>
      <c r="BN25" s="68">
        <f t="shared" si="4"/>
        <v>0</v>
      </c>
      <c r="BO25" s="69">
        <f t="shared" si="4"/>
        <v>0</v>
      </c>
      <c r="BP25" s="65">
        <f t="shared" si="5"/>
        <v>0</v>
      </c>
      <c r="BQ25" s="66">
        <f t="shared" si="5"/>
        <v>0</v>
      </c>
      <c r="BR25" s="72">
        <v>0</v>
      </c>
      <c r="BS25" s="72">
        <v>0</v>
      </c>
      <c r="BT25" s="72">
        <v>0</v>
      </c>
      <c r="BU25" s="76">
        <v>0</v>
      </c>
      <c r="BV25" s="71">
        <v>8</v>
      </c>
      <c r="BW25" s="73">
        <v>236</v>
      </c>
      <c r="BX25" s="71">
        <v>63</v>
      </c>
      <c r="BY25" s="73">
        <v>2188</v>
      </c>
      <c r="BZ25" s="70">
        <v>71</v>
      </c>
      <c r="CA25" s="67">
        <v>1695</v>
      </c>
      <c r="CB25" s="67">
        <f t="shared" si="2"/>
        <v>0</v>
      </c>
      <c r="CC25" s="67">
        <f t="shared" si="2"/>
        <v>0</v>
      </c>
      <c r="CD25" s="71">
        <f t="shared" si="2"/>
        <v>0</v>
      </c>
      <c r="CE25" s="72">
        <f t="shared" si="2"/>
        <v>0</v>
      </c>
      <c r="CF25" s="72">
        <f t="shared" si="2"/>
        <v>0</v>
      </c>
      <c r="CG25" s="73">
        <f t="shared" si="2"/>
        <v>0</v>
      </c>
      <c r="CH25" s="65">
        <f t="shared" si="2"/>
        <v>0</v>
      </c>
      <c r="CI25" s="66">
        <f t="shared" si="2"/>
        <v>0</v>
      </c>
      <c r="CJ25" s="66">
        <f t="shared" si="2"/>
        <v>0</v>
      </c>
      <c r="CK25" s="69">
        <f t="shared" si="2"/>
        <v>0</v>
      </c>
      <c r="CL25" s="43">
        <f t="shared" si="10"/>
        <v>0</v>
      </c>
      <c r="CM25" s="43">
        <f t="shared" si="10"/>
        <v>0</v>
      </c>
      <c r="CN25" s="39">
        <f>BT25+AJ25+AL25+AF25</f>
        <v>0</v>
      </c>
      <c r="CO25" s="40">
        <f>BU25+AK25+AM25+AG25</f>
        <v>0</v>
      </c>
      <c r="CP25" s="71">
        <v>71</v>
      </c>
      <c r="CQ25" s="73">
        <v>1670.0307766999997</v>
      </c>
      <c r="CR25" s="77">
        <v>3</v>
      </c>
      <c r="CS25" s="73">
        <v>35.239497</v>
      </c>
    </row>
    <row r="26" spans="2:101" ht="40.200000000000003" customHeight="1" thickBot="1" x14ac:dyDescent="0.35">
      <c r="B26" s="29">
        <v>19</v>
      </c>
      <c r="C26" s="60" t="s">
        <v>55</v>
      </c>
      <c r="D26" s="61">
        <v>97</v>
      </c>
      <c r="E26" s="61">
        <f t="shared" si="0"/>
        <v>194</v>
      </c>
      <c r="F26" s="62">
        <v>0</v>
      </c>
      <c r="G26" s="63">
        <v>0</v>
      </c>
      <c r="H26" s="64">
        <v>0</v>
      </c>
      <c r="I26" s="35">
        <f t="shared" si="3"/>
        <v>0</v>
      </c>
      <c r="J26" s="65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7">
        <v>0</v>
      </c>
      <c r="R26" s="68">
        <v>0</v>
      </c>
      <c r="S26" s="69">
        <v>0</v>
      </c>
      <c r="T26" s="65">
        <v>0</v>
      </c>
      <c r="U26" s="69">
        <v>0</v>
      </c>
      <c r="V26" s="63"/>
      <c r="W26" s="67"/>
      <c r="X26" s="67"/>
      <c r="Y26" s="69"/>
      <c r="Z26" s="65"/>
      <c r="AA26" s="66"/>
      <c r="AB26" s="66"/>
      <c r="AC26" s="66"/>
      <c r="AD26" s="43"/>
      <c r="AE26" s="43"/>
      <c r="AF26" s="43"/>
      <c r="AG26" s="46"/>
      <c r="AH26" s="47"/>
      <c r="AI26" s="43"/>
      <c r="AJ26" s="43"/>
      <c r="AK26" s="46"/>
      <c r="AL26" s="43"/>
      <c r="AM26" s="43"/>
      <c r="AN26" s="43"/>
      <c r="AO26" s="43"/>
      <c r="AP26" s="43"/>
      <c r="AQ26" s="43"/>
      <c r="AR26" s="43"/>
      <c r="AS26" s="45"/>
      <c r="AT26" s="70">
        <v>0</v>
      </c>
      <c r="AU26" s="67">
        <v>0</v>
      </c>
      <c r="AV26" s="67">
        <v>0</v>
      </c>
      <c r="AW26" s="69">
        <v>0</v>
      </c>
      <c r="AX26" s="71">
        <v>0</v>
      </c>
      <c r="AY26" s="72">
        <v>0</v>
      </c>
      <c r="AZ26" s="72">
        <v>0</v>
      </c>
      <c r="BA26" s="73">
        <v>0</v>
      </c>
      <c r="BB26" s="71">
        <v>0</v>
      </c>
      <c r="BC26" s="72">
        <v>0</v>
      </c>
      <c r="BD26" s="72">
        <v>0</v>
      </c>
      <c r="BE26" s="73">
        <v>0</v>
      </c>
      <c r="BF26" s="74">
        <f t="shared" si="1"/>
        <v>0</v>
      </c>
      <c r="BG26" s="75">
        <f t="shared" si="1"/>
        <v>0</v>
      </c>
      <c r="BH26" s="65">
        <v>0</v>
      </c>
      <c r="BI26" s="63">
        <v>0</v>
      </c>
      <c r="BJ26" s="70"/>
      <c r="BK26" s="69"/>
      <c r="BL26" s="63">
        <f t="shared" si="8"/>
        <v>0</v>
      </c>
      <c r="BM26" s="67">
        <f t="shared" si="8"/>
        <v>0</v>
      </c>
      <c r="BN26" s="68">
        <f t="shared" si="4"/>
        <v>0</v>
      </c>
      <c r="BO26" s="69">
        <f t="shared" si="4"/>
        <v>0</v>
      </c>
      <c r="BP26" s="65">
        <f t="shared" si="5"/>
        <v>0</v>
      </c>
      <c r="BQ26" s="66">
        <f t="shared" si="5"/>
        <v>0</v>
      </c>
      <c r="BR26" s="72">
        <v>0</v>
      </c>
      <c r="BS26" s="72">
        <v>0</v>
      </c>
      <c r="BT26" s="72">
        <v>0</v>
      </c>
      <c r="BU26" s="76">
        <v>0</v>
      </c>
      <c r="BV26" s="71">
        <v>0</v>
      </c>
      <c r="BW26" s="73">
        <v>0</v>
      </c>
      <c r="BX26" s="71">
        <v>0</v>
      </c>
      <c r="BY26" s="73">
        <v>0</v>
      </c>
      <c r="BZ26" s="70">
        <f t="shared" si="2"/>
        <v>0</v>
      </c>
      <c r="CA26" s="67">
        <f t="shared" si="2"/>
        <v>0</v>
      </c>
      <c r="CB26" s="67">
        <f t="shared" si="2"/>
        <v>0</v>
      </c>
      <c r="CC26" s="67">
        <f t="shared" si="2"/>
        <v>0</v>
      </c>
      <c r="CD26" s="71">
        <f t="shared" si="2"/>
        <v>0</v>
      </c>
      <c r="CE26" s="72">
        <f t="shared" si="2"/>
        <v>0</v>
      </c>
      <c r="CF26" s="72">
        <f t="shared" si="2"/>
        <v>0</v>
      </c>
      <c r="CG26" s="73">
        <f t="shared" si="2"/>
        <v>0</v>
      </c>
      <c r="CH26" s="65">
        <f t="shared" si="2"/>
        <v>0</v>
      </c>
      <c r="CI26" s="66">
        <f t="shared" si="2"/>
        <v>0</v>
      </c>
      <c r="CJ26" s="66">
        <f t="shared" si="2"/>
        <v>0</v>
      </c>
      <c r="CK26" s="69">
        <f t="shared" si="2"/>
        <v>0</v>
      </c>
      <c r="CL26" s="43">
        <f t="shared" si="10"/>
        <v>0</v>
      </c>
      <c r="CM26" s="43">
        <f t="shared" si="10"/>
        <v>0</v>
      </c>
      <c r="CN26" s="39">
        <f>BT26+AJ26+AL26+AF26</f>
        <v>0</v>
      </c>
      <c r="CO26" s="40">
        <f>BU26+AK26+AM26+AG26</f>
        <v>0</v>
      </c>
      <c r="CP26" s="71">
        <v>0</v>
      </c>
      <c r="CQ26" s="73">
        <v>0</v>
      </c>
      <c r="CR26" s="77">
        <v>0</v>
      </c>
      <c r="CS26" s="73">
        <v>0</v>
      </c>
    </row>
    <row r="27" spans="2:101" ht="40.200000000000003" customHeight="1" thickBot="1" x14ac:dyDescent="0.35">
      <c r="B27" s="59">
        <v>20</v>
      </c>
      <c r="C27" s="60" t="s">
        <v>56</v>
      </c>
      <c r="D27" s="61">
        <v>29</v>
      </c>
      <c r="E27" s="61">
        <f t="shared" si="0"/>
        <v>58</v>
      </c>
      <c r="F27" s="62">
        <v>0</v>
      </c>
      <c r="G27" s="63">
        <v>0</v>
      </c>
      <c r="H27" s="64">
        <v>0</v>
      </c>
      <c r="I27" s="35">
        <f t="shared" si="3"/>
        <v>0</v>
      </c>
      <c r="J27" s="65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7">
        <v>0</v>
      </c>
      <c r="R27" s="68">
        <v>0</v>
      </c>
      <c r="S27" s="69">
        <v>0</v>
      </c>
      <c r="T27" s="65">
        <v>0</v>
      </c>
      <c r="U27" s="69">
        <v>0</v>
      </c>
      <c r="V27" s="63"/>
      <c r="W27" s="67"/>
      <c r="X27" s="67"/>
      <c r="Y27" s="69"/>
      <c r="Z27" s="65"/>
      <c r="AA27" s="66"/>
      <c r="AB27" s="66"/>
      <c r="AC27" s="66"/>
      <c r="AD27" s="43"/>
      <c r="AE27" s="43"/>
      <c r="AF27" s="43"/>
      <c r="AG27" s="46"/>
      <c r="AH27" s="47"/>
      <c r="AI27" s="43"/>
      <c r="AJ27" s="43"/>
      <c r="AK27" s="46"/>
      <c r="AL27" s="43"/>
      <c r="AM27" s="43"/>
      <c r="AN27" s="43"/>
      <c r="AO27" s="43"/>
      <c r="AP27" s="43"/>
      <c r="AQ27" s="43"/>
      <c r="AR27" s="43"/>
      <c r="AS27" s="45"/>
      <c r="AT27" s="70">
        <v>0</v>
      </c>
      <c r="AU27" s="67">
        <v>0</v>
      </c>
      <c r="AV27" s="67">
        <v>0</v>
      </c>
      <c r="AW27" s="69">
        <v>0</v>
      </c>
      <c r="AX27" s="71">
        <v>0</v>
      </c>
      <c r="AY27" s="72">
        <v>0</v>
      </c>
      <c r="AZ27" s="72">
        <v>0</v>
      </c>
      <c r="BA27" s="73">
        <v>0</v>
      </c>
      <c r="BB27" s="71">
        <v>0</v>
      </c>
      <c r="BC27" s="72">
        <v>0</v>
      </c>
      <c r="BD27" s="72">
        <v>0</v>
      </c>
      <c r="BE27" s="73">
        <v>0</v>
      </c>
      <c r="BF27" s="74">
        <f t="shared" si="1"/>
        <v>0</v>
      </c>
      <c r="BG27" s="75">
        <f t="shared" si="1"/>
        <v>0</v>
      </c>
      <c r="BH27" s="65">
        <v>0</v>
      </c>
      <c r="BI27" s="63">
        <v>0</v>
      </c>
      <c r="BJ27" s="70">
        <v>0</v>
      </c>
      <c r="BK27" s="69">
        <v>0</v>
      </c>
      <c r="BL27" s="63">
        <f t="shared" si="8"/>
        <v>0</v>
      </c>
      <c r="BM27" s="67">
        <f t="shared" si="8"/>
        <v>0</v>
      </c>
      <c r="BN27" s="68">
        <f t="shared" si="4"/>
        <v>0</v>
      </c>
      <c r="BO27" s="69">
        <f t="shared" si="4"/>
        <v>0</v>
      </c>
      <c r="BP27" s="65">
        <f t="shared" si="5"/>
        <v>0</v>
      </c>
      <c r="BQ27" s="66">
        <f t="shared" si="5"/>
        <v>0</v>
      </c>
      <c r="BR27" s="72">
        <v>0</v>
      </c>
      <c r="BS27" s="72">
        <v>0</v>
      </c>
      <c r="BT27" s="72">
        <v>0</v>
      </c>
      <c r="BU27" s="76">
        <v>0</v>
      </c>
      <c r="BV27" s="71">
        <v>0</v>
      </c>
      <c r="BW27" s="73">
        <v>0</v>
      </c>
      <c r="BX27" s="71">
        <v>0</v>
      </c>
      <c r="BY27" s="73">
        <v>0</v>
      </c>
      <c r="BZ27" s="70">
        <f t="shared" si="2"/>
        <v>0</v>
      </c>
      <c r="CA27" s="67">
        <f t="shared" si="2"/>
        <v>0</v>
      </c>
      <c r="CB27" s="67">
        <f t="shared" si="2"/>
        <v>0</v>
      </c>
      <c r="CC27" s="67">
        <f t="shared" si="2"/>
        <v>0</v>
      </c>
      <c r="CD27" s="71">
        <f t="shared" si="2"/>
        <v>0</v>
      </c>
      <c r="CE27" s="72">
        <f t="shared" si="2"/>
        <v>0</v>
      </c>
      <c r="CF27" s="72">
        <f t="shared" si="2"/>
        <v>0</v>
      </c>
      <c r="CG27" s="73">
        <f t="shared" si="2"/>
        <v>0</v>
      </c>
      <c r="CH27" s="65">
        <f t="shared" si="2"/>
        <v>0</v>
      </c>
      <c r="CI27" s="66">
        <f t="shared" si="2"/>
        <v>0</v>
      </c>
      <c r="CJ27" s="66">
        <f t="shared" si="2"/>
        <v>0</v>
      </c>
      <c r="CK27" s="69">
        <f t="shared" si="2"/>
        <v>0</v>
      </c>
      <c r="CL27" s="43">
        <f t="shared" si="10"/>
        <v>0</v>
      </c>
      <c r="CM27" s="43">
        <f t="shared" si="10"/>
        <v>0</v>
      </c>
      <c r="CN27" s="39">
        <f>BT27+AJ27+AL27+AF27</f>
        <v>0</v>
      </c>
      <c r="CO27" s="40">
        <f>BU27+AK27+AM27+AG27</f>
        <v>0</v>
      </c>
      <c r="CP27" s="71">
        <v>0</v>
      </c>
      <c r="CQ27" s="73">
        <v>0</v>
      </c>
      <c r="CR27" s="77">
        <v>0</v>
      </c>
      <c r="CS27" s="73">
        <v>0</v>
      </c>
    </row>
    <row r="28" spans="2:101" s="28" customFormat="1" ht="40.200000000000003" customHeight="1" thickBot="1" x14ac:dyDescent="0.35">
      <c r="B28" s="29">
        <v>21</v>
      </c>
      <c r="C28" s="60" t="s">
        <v>57</v>
      </c>
      <c r="D28" s="61">
        <v>146</v>
      </c>
      <c r="E28" s="61">
        <f t="shared" si="0"/>
        <v>292</v>
      </c>
      <c r="F28" s="62">
        <v>3</v>
      </c>
      <c r="G28" s="63">
        <v>0</v>
      </c>
      <c r="H28" s="64">
        <v>0</v>
      </c>
      <c r="I28" s="35">
        <f t="shared" si="3"/>
        <v>0</v>
      </c>
      <c r="J28" s="65">
        <v>1</v>
      </c>
      <c r="K28" s="66">
        <v>1</v>
      </c>
      <c r="L28" s="66">
        <v>2</v>
      </c>
      <c r="M28" s="66">
        <v>1</v>
      </c>
      <c r="N28" s="66">
        <v>0</v>
      </c>
      <c r="O28" s="66">
        <v>0</v>
      </c>
      <c r="P28" s="66">
        <v>0</v>
      </c>
      <c r="Q28" s="67">
        <v>0</v>
      </c>
      <c r="R28" s="68">
        <v>0</v>
      </c>
      <c r="S28" s="69">
        <v>0</v>
      </c>
      <c r="T28" s="65">
        <v>0</v>
      </c>
      <c r="U28" s="69">
        <v>0</v>
      </c>
      <c r="V28" s="63">
        <v>0</v>
      </c>
      <c r="W28" s="67">
        <v>0</v>
      </c>
      <c r="X28" s="67">
        <v>0</v>
      </c>
      <c r="Y28" s="69">
        <v>0</v>
      </c>
      <c r="Z28" s="65">
        <v>0</v>
      </c>
      <c r="AA28" s="66">
        <v>0</v>
      </c>
      <c r="AB28" s="66">
        <v>0</v>
      </c>
      <c r="AC28" s="66">
        <v>0</v>
      </c>
      <c r="AD28" s="43">
        <v>1</v>
      </c>
      <c r="AE28" s="43">
        <v>40.31</v>
      </c>
      <c r="AF28" s="43">
        <v>0</v>
      </c>
      <c r="AG28" s="46">
        <v>0</v>
      </c>
      <c r="AH28" s="47">
        <v>0</v>
      </c>
      <c r="AI28" s="43">
        <v>0</v>
      </c>
      <c r="AJ28" s="43"/>
      <c r="AK28" s="46"/>
      <c r="AL28" s="43"/>
      <c r="AM28" s="43"/>
      <c r="AN28" s="43"/>
      <c r="AO28" s="43"/>
      <c r="AP28" s="43"/>
      <c r="AQ28" s="43"/>
      <c r="AR28" s="43"/>
      <c r="AS28" s="45"/>
      <c r="AT28" s="70">
        <v>0</v>
      </c>
      <c r="AU28" s="67">
        <v>0</v>
      </c>
      <c r="AV28" s="67">
        <v>0</v>
      </c>
      <c r="AW28" s="69">
        <v>0</v>
      </c>
      <c r="AX28" s="71">
        <v>0</v>
      </c>
      <c r="AY28" s="72">
        <v>0</v>
      </c>
      <c r="AZ28" s="72">
        <v>0</v>
      </c>
      <c r="BA28" s="73">
        <v>0</v>
      </c>
      <c r="BB28" s="71">
        <v>0</v>
      </c>
      <c r="BC28" s="72">
        <v>0</v>
      </c>
      <c r="BD28" s="72">
        <v>0</v>
      </c>
      <c r="BE28" s="73">
        <v>0</v>
      </c>
      <c r="BF28" s="74">
        <v>0</v>
      </c>
      <c r="BG28" s="75">
        <v>0</v>
      </c>
      <c r="BH28" s="65">
        <v>0</v>
      </c>
      <c r="BI28" s="63">
        <v>0</v>
      </c>
      <c r="BJ28" s="83">
        <v>0</v>
      </c>
      <c r="BK28" s="73">
        <v>0</v>
      </c>
      <c r="BL28" s="63">
        <f t="shared" si="8"/>
        <v>7</v>
      </c>
      <c r="BM28" s="67">
        <f t="shared" si="8"/>
        <v>156</v>
      </c>
      <c r="BN28" s="68">
        <v>7</v>
      </c>
      <c r="BO28" s="69">
        <v>156</v>
      </c>
      <c r="BP28" s="65">
        <f t="shared" si="5"/>
        <v>1</v>
      </c>
      <c r="BQ28" s="66">
        <f t="shared" si="5"/>
        <v>40.31</v>
      </c>
      <c r="BR28" s="72">
        <v>32</v>
      </c>
      <c r="BS28" s="72">
        <v>537.053</v>
      </c>
      <c r="BT28" s="72">
        <v>32</v>
      </c>
      <c r="BU28" s="76">
        <v>537.053</v>
      </c>
      <c r="BV28" s="85">
        <v>0</v>
      </c>
      <c r="BW28" s="73">
        <v>0</v>
      </c>
      <c r="BX28" s="85">
        <v>0</v>
      </c>
      <c r="BY28" s="73">
        <v>0</v>
      </c>
      <c r="BZ28" s="70">
        <f t="shared" si="2"/>
        <v>37</v>
      </c>
      <c r="CA28" s="67">
        <f t="shared" si="2"/>
        <v>658.31</v>
      </c>
      <c r="CB28" s="67">
        <f t="shared" si="2"/>
        <v>39</v>
      </c>
      <c r="CC28" s="67">
        <f t="shared" si="2"/>
        <v>706</v>
      </c>
      <c r="CD28" s="71">
        <f t="shared" si="2"/>
        <v>37</v>
      </c>
      <c r="CE28" s="72">
        <f t="shared" si="2"/>
        <v>658.31</v>
      </c>
      <c r="CF28" s="72">
        <f t="shared" si="2"/>
        <v>39</v>
      </c>
      <c r="CG28" s="73">
        <f t="shared" si="2"/>
        <v>706</v>
      </c>
      <c r="CH28" s="65">
        <f t="shared" si="2"/>
        <v>37</v>
      </c>
      <c r="CI28" s="66">
        <f t="shared" si="2"/>
        <v>658.31</v>
      </c>
      <c r="CJ28" s="66">
        <f t="shared" si="2"/>
        <v>39</v>
      </c>
      <c r="CK28" s="69">
        <f t="shared" si="2"/>
        <v>706</v>
      </c>
      <c r="CL28" s="43">
        <v>36</v>
      </c>
      <c r="CM28" s="43">
        <v>618</v>
      </c>
      <c r="CN28" s="39">
        <v>39</v>
      </c>
      <c r="CO28" s="40">
        <v>706</v>
      </c>
      <c r="CP28" s="85">
        <v>0</v>
      </c>
      <c r="CQ28" s="73">
        <v>0</v>
      </c>
      <c r="CR28" s="77">
        <v>0</v>
      </c>
      <c r="CS28" s="73">
        <v>0</v>
      </c>
      <c r="CT28" s="57"/>
      <c r="CU28" s="57"/>
      <c r="CV28" s="57"/>
      <c r="CW28" s="57"/>
    </row>
    <row r="29" spans="2:101" ht="40.200000000000003" customHeight="1" thickBot="1" x14ac:dyDescent="0.35">
      <c r="B29" s="59">
        <v>22</v>
      </c>
      <c r="C29" s="60" t="s">
        <v>58</v>
      </c>
      <c r="D29" s="61">
        <v>360</v>
      </c>
      <c r="E29" s="61">
        <f t="shared" si="0"/>
        <v>720</v>
      </c>
      <c r="F29" s="62">
        <v>0</v>
      </c>
      <c r="G29" s="63">
        <v>0</v>
      </c>
      <c r="H29" s="64">
        <v>0</v>
      </c>
      <c r="I29" s="35">
        <f t="shared" si="3"/>
        <v>0</v>
      </c>
      <c r="J29" s="65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7">
        <v>0</v>
      </c>
      <c r="R29" s="68">
        <v>0</v>
      </c>
      <c r="S29" s="69">
        <v>0</v>
      </c>
      <c r="T29" s="65">
        <v>0</v>
      </c>
      <c r="U29" s="69">
        <v>0</v>
      </c>
      <c r="V29" s="63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>
        <v>0</v>
      </c>
      <c r="AU29" s="70">
        <v>0</v>
      </c>
      <c r="AV29" s="70">
        <v>0</v>
      </c>
      <c r="AW29" s="70">
        <v>0</v>
      </c>
      <c r="AX29" s="71">
        <v>0</v>
      </c>
      <c r="AY29" s="72">
        <v>0</v>
      </c>
      <c r="AZ29" s="72">
        <v>0</v>
      </c>
      <c r="BA29" s="73">
        <v>0</v>
      </c>
      <c r="BB29" s="71"/>
      <c r="BC29" s="72"/>
      <c r="BD29" s="72"/>
      <c r="BE29" s="73"/>
      <c r="BF29" s="74"/>
      <c r="BG29" s="75"/>
      <c r="BH29" s="65"/>
      <c r="BI29" s="63"/>
      <c r="BJ29" s="70">
        <v>0</v>
      </c>
      <c r="BK29" s="69">
        <v>0</v>
      </c>
      <c r="BL29" s="63">
        <v>0</v>
      </c>
      <c r="BM29" s="70">
        <v>0</v>
      </c>
      <c r="BN29" s="68">
        <v>0</v>
      </c>
      <c r="BO29" s="69">
        <v>0</v>
      </c>
      <c r="BP29" s="65">
        <v>0</v>
      </c>
      <c r="BQ29" s="66">
        <v>0</v>
      </c>
      <c r="BR29" s="72"/>
      <c r="BS29" s="72"/>
      <c r="BT29" s="72"/>
      <c r="BU29" s="76"/>
      <c r="BV29" s="71">
        <v>0</v>
      </c>
      <c r="BW29" s="73">
        <v>0</v>
      </c>
      <c r="BX29" s="71">
        <v>0</v>
      </c>
      <c r="BY29" s="73">
        <v>0</v>
      </c>
      <c r="BZ29" s="70">
        <v>0</v>
      </c>
      <c r="CA29" s="70">
        <v>0</v>
      </c>
      <c r="CB29" s="70">
        <v>0</v>
      </c>
      <c r="CC29" s="70">
        <v>0</v>
      </c>
      <c r="CD29" s="71">
        <v>0</v>
      </c>
      <c r="CE29" s="72">
        <v>0</v>
      </c>
      <c r="CF29" s="72">
        <v>0</v>
      </c>
      <c r="CG29" s="73">
        <v>0</v>
      </c>
      <c r="CH29" s="65">
        <v>0</v>
      </c>
      <c r="CI29" s="66">
        <v>0</v>
      </c>
      <c r="CJ29" s="66">
        <v>0</v>
      </c>
      <c r="CK29" s="69">
        <v>0</v>
      </c>
      <c r="CL29" s="43"/>
      <c r="CM29" s="43"/>
      <c r="CN29" s="39"/>
      <c r="CO29" s="40"/>
      <c r="CP29" s="71">
        <v>0</v>
      </c>
      <c r="CQ29" s="73">
        <v>0</v>
      </c>
      <c r="CR29" s="65">
        <v>0</v>
      </c>
      <c r="CS29" s="69">
        <v>0</v>
      </c>
    </row>
    <row r="30" spans="2:101" ht="40.200000000000003" customHeight="1" thickBot="1" x14ac:dyDescent="0.35">
      <c r="B30" s="29">
        <v>23</v>
      </c>
      <c r="C30" s="60" t="s">
        <v>59</v>
      </c>
      <c r="D30" s="61">
        <v>13</v>
      </c>
      <c r="E30" s="61">
        <f t="shared" si="0"/>
        <v>26</v>
      </c>
      <c r="F30" s="62"/>
      <c r="G30" s="63"/>
      <c r="H30" s="64">
        <v>0</v>
      </c>
      <c r="I30" s="35">
        <v>0</v>
      </c>
      <c r="J30" s="65"/>
      <c r="K30" s="66"/>
      <c r="L30" s="66"/>
      <c r="M30" s="66"/>
      <c r="N30" s="66"/>
      <c r="O30" s="66"/>
      <c r="P30" s="66"/>
      <c r="Q30" s="67"/>
      <c r="R30" s="68">
        <v>0</v>
      </c>
      <c r="S30" s="69">
        <v>0</v>
      </c>
      <c r="T30" s="65">
        <v>0</v>
      </c>
      <c r="U30" s="69">
        <v>0</v>
      </c>
      <c r="V30" s="63"/>
      <c r="W30" s="67"/>
      <c r="X30" s="67"/>
      <c r="Y30" s="69"/>
      <c r="Z30" s="65"/>
      <c r="AA30" s="66"/>
      <c r="AB30" s="66"/>
      <c r="AC30" s="66"/>
      <c r="AD30" s="43"/>
      <c r="AE30" s="43"/>
      <c r="AF30" s="43"/>
      <c r="AG30" s="46"/>
      <c r="AH30" s="47"/>
      <c r="AI30" s="43"/>
      <c r="AJ30" s="43"/>
      <c r="AK30" s="46"/>
      <c r="AL30" s="43"/>
      <c r="AM30" s="43"/>
      <c r="AN30" s="43"/>
      <c r="AO30" s="43"/>
      <c r="AP30" s="43"/>
      <c r="AQ30" s="43"/>
      <c r="AR30" s="43"/>
      <c r="AS30" s="45"/>
      <c r="AT30" s="70">
        <v>0</v>
      </c>
      <c r="AU30" s="67">
        <v>0</v>
      </c>
      <c r="AV30" s="67">
        <v>0</v>
      </c>
      <c r="AW30" s="69">
        <v>0</v>
      </c>
      <c r="AX30" s="71">
        <v>0</v>
      </c>
      <c r="AY30" s="72">
        <v>0</v>
      </c>
      <c r="AZ30" s="72">
        <v>0</v>
      </c>
      <c r="BA30" s="73">
        <v>0</v>
      </c>
      <c r="BB30" s="71"/>
      <c r="BC30" s="72"/>
      <c r="BD30" s="72"/>
      <c r="BE30" s="73"/>
      <c r="BF30" s="74"/>
      <c r="BG30" s="75"/>
      <c r="BH30" s="65"/>
      <c r="BI30" s="63"/>
      <c r="BJ30" s="83">
        <v>0</v>
      </c>
      <c r="BK30" s="73">
        <v>0</v>
      </c>
      <c r="BL30" s="63">
        <f t="shared" si="8"/>
        <v>0</v>
      </c>
      <c r="BM30" s="67">
        <f t="shared" si="8"/>
        <v>0</v>
      </c>
      <c r="BN30" s="68">
        <f t="shared" si="4"/>
        <v>0</v>
      </c>
      <c r="BO30" s="69">
        <f t="shared" si="4"/>
        <v>0</v>
      </c>
      <c r="BP30" s="65">
        <v>0</v>
      </c>
      <c r="BQ30" s="66">
        <v>0</v>
      </c>
      <c r="BR30" s="72"/>
      <c r="BS30" s="72"/>
      <c r="BT30" s="72"/>
      <c r="BU30" s="76"/>
      <c r="BV30" s="71">
        <v>0</v>
      </c>
      <c r="BW30" s="73">
        <v>0</v>
      </c>
      <c r="BX30" s="71">
        <v>0</v>
      </c>
      <c r="BY30" s="73">
        <v>0</v>
      </c>
      <c r="BZ30" s="70">
        <f t="shared" ref="BZ30:CK35" si="11">CD30+V30</f>
        <v>0</v>
      </c>
      <c r="CA30" s="67">
        <f t="shared" si="11"/>
        <v>0</v>
      </c>
      <c r="CB30" s="67">
        <f t="shared" si="11"/>
        <v>0</v>
      </c>
      <c r="CC30" s="67">
        <f t="shared" si="11"/>
        <v>0</v>
      </c>
      <c r="CD30" s="71">
        <f t="shared" si="11"/>
        <v>0</v>
      </c>
      <c r="CE30" s="72">
        <f t="shared" si="11"/>
        <v>0</v>
      </c>
      <c r="CF30" s="72">
        <f t="shared" si="11"/>
        <v>0</v>
      </c>
      <c r="CG30" s="73">
        <f t="shared" si="11"/>
        <v>0</v>
      </c>
      <c r="CH30" s="65">
        <v>0</v>
      </c>
      <c r="CI30" s="66">
        <v>0</v>
      </c>
      <c r="CJ30" s="66">
        <v>0</v>
      </c>
      <c r="CK30" s="69">
        <v>0</v>
      </c>
      <c r="CL30" s="43"/>
      <c r="CM30" s="43"/>
      <c r="CN30" s="39"/>
      <c r="CO30" s="40"/>
      <c r="CP30" s="71">
        <v>0</v>
      </c>
      <c r="CQ30" s="73">
        <v>0</v>
      </c>
      <c r="CR30" s="65">
        <v>0</v>
      </c>
      <c r="CS30" s="69">
        <v>0</v>
      </c>
    </row>
    <row r="31" spans="2:101" s="28" customFormat="1" ht="40.200000000000003" customHeight="1" thickBot="1" x14ac:dyDescent="0.35">
      <c r="B31" s="59">
        <v>24</v>
      </c>
      <c r="C31" s="60" t="s">
        <v>60</v>
      </c>
      <c r="D31" s="61">
        <v>15</v>
      </c>
      <c r="E31" s="61">
        <f t="shared" si="0"/>
        <v>30</v>
      </c>
      <c r="F31" s="62"/>
      <c r="G31" s="63"/>
      <c r="H31" s="64">
        <v>0</v>
      </c>
      <c r="I31" s="35">
        <f t="shared" si="3"/>
        <v>0</v>
      </c>
      <c r="J31" s="65"/>
      <c r="K31" s="66"/>
      <c r="L31" s="66"/>
      <c r="M31" s="66"/>
      <c r="N31" s="66"/>
      <c r="O31" s="66"/>
      <c r="P31" s="66"/>
      <c r="Q31" s="67"/>
      <c r="R31" s="68">
        <v>0</v>
      </c>
      <c r="S31" s="69">
        <v>0</v>
      </c>
      <c r="T31" s="65">
        <v>0</v>
      </c>
      <c r="U31" s="69">
        <v>0</v>
      </c>
      <c r="V31" s="63"/>
      <c r="W31" s="67"/>
      <c r="X31" s="67"/>
      <c r="Y31" s="69"/>
      <c r="Z31" s="65"/>
      <c r="AA31" s="66"/>
      <c r="AB31" s="66"/>
      <c r="AC31" s="66"/>
      <c r="AD31" s="43"/>
      <c r="AE31" s="43"/>
      <c r="AF31" s="43"/>
      <c r="AG31" s="46"/>
      <c r="AH31" s="47"/>
      <c r="AI31" s="43"/>
      <c r="AJ31" s="43"/>
      <c r="AK31" s="46"/>
      <c r="AL31" s="43"/>
      <c r="AM31" s="43"/>
      <c r="AN31" s="43"/>
      <c r="AO31" s="43"/>
      <c r="AP31" s="43"/>
      <c r="AQ31" s="43"/>
      <c r="AR31" s="43"/>
      <c r="AS31" s="45"/>
      <c r="AT31" s="70">
        <v>0</v>
      </c>
      <c r="AU31" s="67">
        <v>0</v>
      </c>
      <c r="AV31" s="67">
        <v>0</v>
      </c>
      <c r="AW31" s="69">
        <v>0</v>
      </c>
      <c r="AX31" s="71">
        <v>0</v>
      </c>
      <c r="AY31" s="72">
        <v>0</v>
      </c>
      <c r="AZ31" s="72">
        <v>0</v>
      </c>
      <c r="BA31" s="73">
        <v>0</v>
      </c>
      <c r="BB31" s="71">
        <v>0</v>
      </c>
      <c r="BC31" s="72">
        <v>0</v>
      </c>
      <c r="BD31" s="72">
        <v>0</v>
      </c>
      <c r="BE31" s="73">
        <v>0</v>
      </c>
      <c r="BF31" s="74"/>
      <c r="BG31" s="75"/>
      <c r="BH31" s="65">
        <v>0</v>
      </c>
      <c r="BI31" s="63">
        <v>0</v>
      </c>
      <c r="BJ31" s="83"/>
      <c r="BK31" s="73"/>
      <c r="BL31" s="63">
        <f t="shared" si="8"/>
        <v>0</v>
      </c>
      <c r="BM31" s="67">
        <f t="shared" si="8"/>
        <v>0</v>
      </c>
      <c r="BN31" s="68">
        <f t="shared" si="4"/>
        <v>0</v>
      </c>
      <c r="BO31" s="69">
        <f t="shared" si="4"/>
        <v>0</v>
      </c>
      <c r="BP31" s="65">
        <f t="shared" si="5"/>
        <v>0</v>
      </c>
      <c r="BQ31" s="66">
        <f t="shared" si="5"/>
        <v>0</v>
      </c>
      <c r="BR31" s="72">
        <v>0</v>
      </c>
      <c r="BS31" s="72">
        <v>0</v>
      </c>
      <c r="BT31" s="72">
        <v>0</v>
      </c>
      <c r="BU31" s="76">
        <v>0</v>
      </c>
      <c r="BV31" s="71">
        <v>0</v>
      </c>
      <c r="BW31" s="73">
        <v>0</v>
      </c>
      <c r="BX31" s="71">
        <v>0</v>
      </c>
      <c r="BY31" s="73">
        <v>0</v>
      </c>
      <c r="BZ31" s="70">
        <f t="shared" si="11"/>
        <v>0</v>
      </c>
      <c r="CA31" s="67">
        <f t="shared" si="11"/>
        <v>0</v>
      </c>
      <c r="CB31" s="67">
        <f t="shared" si="11"/>
        <v>0</v>
      </c>
      <c r="CC31" s="67">
        <f t="shared" si="11"/>
        <v>0</v>
      </c>
      <c r="CD31" s="71">
        <f t="shared" si="11"/>
        <v>0</v>
      </c>
      <c r="CE31" s="72">
        <f t="shared" si="11"/>
        <v>0</v>
      </c>
      <c r="CF31" s="72">
        <f t="shared" si="11"/>
        <v>0</v>
      </c>
      <c r="CG31" s="73">
        <f t="shared" si="11"/>
        <v>0</v>
      </c>
      <c r="CH31" s="65">
        <f t="shared" si="11"/>
        <v>0</v>
      </c>
      <c r="CI31" s="66">
        <f t="shared" si="11"/>
        <v>0</v>
      </c>
      <c r="CJ31" s="66">
        <f t="shared" si="11"/>
        <v>0</v>
      </c>
      <c r="CK31" s="69">
        <f t="shared" si="11"/>
        <v>0</v>
      </c>
      <c r="CL31" s="43">
        <f t="shared" ref="CL31:CO34" si="12">BR31+AH31+AJ31+AD31</f>
        <v>0</v>
      </c>
      <c r="CM31" s="43">
        <f t="shared" si="12"/>
        <v>0</v>
      </c>
      <c r="CN31" s="39">
        <f t="shared" si="12"/>
        <v>0</v>
      </c>
      <c r="CO31" s="40">
        <f t="shared" si="12"/>
        <v>0</v>
      </c>
      <c r="CP31" s="71">
        <v>0</v>
      </c>
      <c r="CQ31" s="73">
        <v>0</v>
      </c>
      <c r="CR31" s="77">
        <v>0</v>
      </c>
      <c r="CS31" s="73">
        <v>0</v>
      </c>
      <c r="CT31" s="57"/>
      <c r="CU31" s="57"/>
      <c r="CV31" s="57"/>
      <c r="CW31" s="57"/>
    </row>
    <row r="32" spans="2:101" ht="40.200000000000003" customHeight="1" thickBot="1" x14ac:dyDescent="0.35">
      <c r="B32" s="29">
        <v>25</v>
      </c>
      <c r="C32" s="60" t="s">
        <v>61</v>
      </c>
      <c r="D32" s="61">
        <v>51</v>
      </c>
      <c r="E32" s="61">
        <v>51</v>
      </c>
      <c r="F32" s="62"/>
      <c r="G32" s="63"/>
      <c r="H32" s="64">
        <v>0</v>
      </c>
      <c r="I32" s="35">
        <f t="shared" si="3"/>
        <v>0</v>
      </c>
      <c r="J32" s="65"/>
      <c r="K32" s="66"/>
      <c r="L32" s="66"/>
      <c r="M32" s="66"/>
      <c r="N32" s="66"/>
      <c r="O32" s="66"/>
      <c r="P32" s="66"/>
      <c r="Q32" s="67"/>
      <c r="R32" s="68">
        <v>0</v>
      </c>
      <c r="S32" s="69">
        <v>0</v>
      </c>
      <c r="T32" s="65">
        <v>0</v>
      </c>
      <c r="U32" s="69">
        <v>0</v>
      </c>
      <c r="V32" s="63"/>
      <c r="W32" s="67"/>
      <c r="X32" s="67"/>
      <c r="Y32" s="69"/>
      <c r="Z32" s="65"/>
      <c r="AA32" s="66"/>
      <c r="AB32" s="66"/>
      <c r="AC32" s="66"/>
      <c r="AD32" s="43"/>
      <c r="AE32" s="43"/>
      <c r="AF32" s="43"/>
      <c r="AG32" s="46"/>
      <c r="AH32" s="47"/>
      <c r="AI32" s="43"/>
      <c r="AJ32" s="43"/>
      <c r="AK32" s="46"/>
      <c r="AL32" s="43"/>
      <c r="AM32" s="43"/>
      <c r="AN32" s="43"/>
      <c r="AO32" s="43"/>
      <c r="AP32" s="43"/>
      <c r="AQ32" s="43"/>
      <c r="AR32" s="43"/>
      <c r="AS32" s="45"/>
      <c r="AT32" s="70">
        <v>0</v>
      </c>
      <c r="AU32" s="67">
        <v>0</v>
      </c>
      <c r="AV32" s="67">
        <v>0</v>
      </c>
      <c r="AW32" s="69">
        <v>0</v>
      </c>
      <c r="AX32" s="71">
        <v>0</v>
      </c>
      <c r="AY32" s="72">
        <v>0</v>
      </c>
      <c r="AZ32" s="72">
        <v>0</v>
      </c>
      <c r="BA32" s="73">
        <v>0</v>
      </c>
      <c r="BB32" s="71">
        <v>0</v>
      </c>
      <c r="BC32" s="72">
        <v>0</v>
      </c>
      <c r="BD32" s="72">
        <v>0</v>
      </c>
      <c r="BE32" s="73">
        <v>0</v>
      </c>
      <c r="BF32" s="74"/>
      <c r="BG32" s="75"/>
      <c r="BH32" s="65">
        <v>0</v>
      </c>
      <c r="BI32" s="63">
        <v>0</v>
      </c>
      <c r="BJ32" s="70">
        <v>0</v>
      </c>
      <c r="BK32" s="69">
        <v>0</v>
      </c>
      <c r="BL32" s="63">
        <f t="shared" si="8"/>
        <v>0</v>
      </c>
      <c r="BM32" s="67">
        <f t="shared" si="8"/>
        <v>0</v>
      </c>
      <c r="BN32" s="68">
        <f t="shared" si="4"/>
        <v>0</v>
      </c>
      <c r="BO32" s="69">
        <f t="shared" si="4"/>
        <v>0</v>
      </c>
      <c r="BP32" s="65">
        <f t="shared" si="5"/>
        <v>0</v>
      </c>
      <c r="BQ32" s="66">
        <f t="shared" si="5"/>
        <v>0</v>
      </c>
      <c r="BR32" s="72">
        <v>0</v>
      </c>
      <c r="BS32" s="72">
        <v>0</v>
      </c>
      <c r="BT32" s="72">
        <v>0</v>
      </c>
      <c r="BU32" s="76">
        <v>0</v>
      </c>
      <c r="BV32" s="71">
        <v>0</v>
      </c>
      <c r="BW32" s="73">
        <v>0</v>
      </c>
      <c r="BX32" s="71">
        <v>0</v>
      </c>
      <c r="BY32" s="73">
        <v>0</v>
      </c>
      <c r="BZ32" s="70">
        <f t="shared" si="11"/>
        <v>0</v>
      </c>
      <c r="CA32" s="67">
        <f t="shared" si="11"/>
        <v>0</v>
      </c>
      <c r="CB32" s="67">
        <f t="shared" si="11"/>
        <v>0</v>
      </c>
      <c r="CC32" s="67">
        <f t="shared" si="11"/>
        <v>0</v>
      </c>
      <c r="CD32" s="71">
        <f t="shared" si="11"/>
        <v>0</v>
      </c>
      <c r="CE32" s="72">
        <f t="shared" si="11"/>
        <v>0</v>
      </c>
      <c r="CF32" s="72">
        <f t="shared" si="11"/>
        <v>0</v>
      </c>
      <c r="CG32" s="73">
        <f t="shared" si="11"/>
        <v>0</v>
      </c>
      <c r="CH32" s="65">
        <f t="shared" si="11"/>
        <v>0</v>
      </c>
      <c r="CI32" s="66">
        <f t="shared" si="11"/>
        <v>0</v>
      </c>
      <c r="CJ32" s="66">
        <f t="shared" si="11"/>
        <v>0</v>
      </c>
      <c r="CK32" s="69">
        <f t="shared" si="11"/>
        <v>0</v>
      </c>
      <c r="CL32" s="43">
        <f t="shared" si="12"/>
        <v>0</v>
      </c>
      <c r="CM32" s="43">
        <f t="shared" si="12"/>
        <v>0</v>
      </c>
      <c r="CN32" s="39">
        <f t="shared" si="12"/>
        <v>0</v>
      </c>
      <c r="CO32" s="40">
        <f t="shared" si="12"/>
        <v>0</v>
      </c>
      <c r="CP32" s="71">
        <v>0</v>
      </c>
      <c r="CQ32" s="73">
        <v>0</v>
      </c>
      <c r="CR32" s="77">
        <v>0</v>
      </c>
      <c r="CS32" s="73">
        <v>0</v>
      </c>
    </row>
    <row r="33" spans="2:101" s="28" customFormat="1" ht="40.200000000000003" customHeight="1" thickBot="1" x14ac:dyDescent="0.35">
      <c r="B33" s="59">
        <v>26</v>
      </c>
      <c r="C33" s="60" t="s">
        <v>62</v>
      </c>
      <c r="D33" s="61">
        <v>16</v>
      </c>
      <c r="E33" s="61">
        <f t="shared" si="0"/>
        <v>32</v>
      </c>
      <c r="F33" s="62"/>
      <c r="G33" s="63"/>
      <c r="H33" s="64">
        <v>0</v>
      </c>
      <c r="I33" s="35">
        <f t="shared" si="3"/>
        <v>0</v>
      </c>
      <c r="J33" s="65"/>
      <c r="K33" s="66"/>
      <c r="L33" s="66"/>
      <c r="M33" s="66"/>
      <c r="N33" s="66"/>
      <c r="O33" s="66"/>
      <c r="P33" s="66"/>
      <c r="Q33" s="67"/>
      <c r="R33" s="68">
        <v>0</v>
      </c>
      <c r="S33" s="69">
        <v>0</v>
      </c>
      <c r="T33" s="65">
        <v>0</v>
      </c>
      <c r="U33" s="69">
        <v>0</v>
      </c>
      <c r="V33" s="63"/>
      <c r="W33" s="67"/>
      <c r="X33" s="67"/>
      <c r="Y33" s="69"/>
      <c r="Z33" s="65"/>
      <c r="AA33" s="66"/>
      <c r="AB33" s="66"/>
      <c r="AC33" s="66"/>
      <c r="AD33" s="43"/>
      <c r="AE33" s="43"/>
      <c r="AF33" s="43"/>
      <c r="AG33" s="46"/>
      <c r="AH33" s="47"/>
      <c r="AI33" s="43"/>
      <c r="AJ33" s="43"/>
      <c r="AK33" s="46"/>
      <c r="AL33" s="43"/>
      <c r="AM33" s="43"/>
      <c r="AN33" s="43"/>
      <c r="AO33" s="43"/>
      <c r="AP33" s="43"/>
      <c r="AQ33" s="43"/>
      <c r="AR33" s="43"/>
      <c r="AS33" s="45"/>
      <c r="AT33" s="70">
        <v>0</v>
      </c>
      <c r="AU33" s="67">
        <v>0</v>
      </c>
      <c r="AV33" s="67">
        <v>0</v>
      </c>
      <c r="AW33" s="69">
        <v>0</v>
      </c>
      <c r="AX33" s="71">
        <v>0</v>
      </c>
      <c r="AY33" s="72">
        <v>0</v>
      </c>
      <c r="AZ33" s="72">
        <v>0</v>
      </c>
      <c r="BA33" s="73">
        <v>0</v>
      </c>
      <c r="BB33" s="71">
        <v>0</v>
      </c>
      <c r="BC33" s="72">
        <v>0</v>
      </c>
      <c r="BD33" s="72">
        <v>0</v>
      </c>
      <c r="BE33" s="73">
        <v>0</v>
      </c>
      <c r="BF33" s="74"/>
      <c r="BG33" s="75"/>
      <c r="BH33" s="65">
        <v>0</v>
      </c>
      <c r="BI33" s="63">
        <v>0</v>
      </c>
      <c r="BJ33" s="71">
        <v>0</v>
      </c>
      <c r="BK33" s="73">
        <v>0</v>
      </c>
      <c r="BL33" s="63">
        <f t="shared" si="8"/>
        <v>0</v>
      </c>
      <c r="BM33" s="67">
        <f t="shared" si="8"/>
        <v>0</v>
      </c>
      <c r="BN33" s="68">
        <f t="shared" si="4"/>
        <v>0</v>
      </c>
      <c r="BO33" s="69">
        <f t="shared" si="4"/>
        <v>0</v>
      </c>
      <c r="BP33" s="65">
        <f t="shared" si="5"/>
        <v>0</v>
      </c>
      <c r="BQ33" s="66">
        <f t="shared" si="5"/>
        <v>0</v>
      </c>
      <c r="BR33" s="72">
        <v>0</v>
      </c>
      <c r="BS33" s="72">
        <v>0</v>
      </c>
      <c r="BT33" s="72">
        <v>0</v>
      </c>
      <c r="BU33" s="76">
        <v>0</v>
      </c>
      <c r="BV33" s="71">
        <v>0</v>
      </c>
      <c r="BW33" s="73">
        <v>0</v>
      </c>
      <c r="BX33" s="71">
        <v>0</v>
      </c>
      <c r="BY33" s="73">
        <v>0</v>
      </c>
      <c r="BZ33" s="70">
        <f t="shared" si="11"/>
        <v>0</v>
      </c>
      <c r="CA33" s="67">
        <f t="shared" si="11"/>
        <v>0</v>
      </c>
      <c r="CB33" s="67">
        <f t="shared" si="11"/>
        <v>0</v>
      </c>
      <c r="CC33" s="67">
        <f t="shared" si="11"/>
        <v>0</v>
      </c>
      <c r="CD33" s="71">
        <f t="shared" si="11"/>
        <v>0</v>
      </c>
      <c r="CE33" s="72">
        <f t="shared" si="11"/>
        <v>0</v>
      </c>
      <c r="CF33" s="72">
        <f t="shared" si="11"/>
        <v>0</v>
      </c>
      <c r="CG33" s="73">
        <f t="shared" si="11"/>
        <v>0</v>
      </c>
      <c r="CH33" s="65">
        <f t="shared" si="11"/>
        <v>0</v>
      </c>
      <c r="CI33" s="66">
        <f t="shared" si="11"/>
        <v>0</v>
      </c>
      <c r="CJ33" s="66">
        <f t="shared" si="11"/>
        <v>0</v>
      </c>
      <c r="CK33" s="69">
        <f t="shared" si="11"/>
        <v>0</v>
      </c>
      <c r="CL33" s="43">
        <f t="shared" si="12"/>
        <v>0</v>
      </c>
      <c r="CM33" s="43">
        <f t="shared" si="12"/>
        <v>0</v>
      </c>
      <c r="CN33" s="39">
        <f t="shared" si="12"/>
        <v>0</v>
      </c>
      <c r="CO33" s="40">
        <f t="shared" si="12"/>
        <v>0</v>
      </c>
      <c r="CP33" s="71">
        <v>0</v>
      </c>
      <c r="CQ33" s="73">
        <v>0</v>
      </c>
      <c r="CR33" s="65">
        <v>0</v>
      </c>
      <c r="CS33" s="69">
        <v>0</v>
      </c>
      <c r="CT33" s="57"/>
      <c r="CU33" s="57"/>
      <c r="CV33" s="57"/>
      <c r="CW33" s="57"/>
    </row>
    <row r="34" spans="2:101" s="28" customFormat="1" ht="40.200000000000003" customHeight="1" thickBot="1" x14ac:dyDescent="0.35">
      <c r="B34" s="29">
        <v>27</v>
      </c>
      <c r="C34" s="60" t="s">
        <v>63</v>
      </c>
      <c r="D34" s="86">
        <v>15</v>
      </c>
      <c r="E34" s="86">
        <f t="shared" si="0"/>
        <v>30</v>
      </c>
      <c r="F34" s="62"/>
      <c r="G34" s="63"/>
      <c r="H34" s="64">
        <v>0</v>
      </c>
      <c r="I34" s="35">
        <f t="shared" si="3"/>
        <v>0</v>
      </c>
      <c r="J34" s="65"/>
      <c r="K34" s="66"/>
      <c r="L34" s="66"/>
      <c r="M34" s="66"/>
      <c r="N34" s="66"/>
      <c r="O34" s="66"/>
      <c r="P34" s="66"/>
      <c r="Q34" s="67"/>
      <c r="R34" s="68">
        <v>0</v>
      </c>
      <c r="S34" s="69">
        <v>0</v>
      </c>
      <c r="T34" s="65">
        <v>0</v>
      </c>
      <c r="U34" s="69">
        <v>0</v>
      </c>
      <c r="V34" s="63"/>
      <c r="W34" s="67"/>
      <c r="X34" s="67"/>
      <c r="Y34" s="69"/>
      <c r="Z34" s="65"/>
      <c r="AA34" s="66"/>
      <c r="AB34" s="66"/>
      <c r="AC34" s="66"/>
      <c r="AD34" s="43"/>
      <c r="AE34" s="43"/>
      <c r="AF34" s="43"/>
      <c r="AG34" s="46"/>
      <c r="AH34" s="47"/>
      <c r="AI34" s="43"/>
      <c r="AJ34" s="43"/>
      <c r="AK34" s="46"/>
      <c r="AL34" s="43"/>
      <c r="AM34" s="43"/>
      <c r="AN34" s="43"/>
      <c r="AO34" s="43"/>
      <c r="AP34" s="43"/>
      <c r="AQ34" s="43"/>
      <c r="AR34" s="43"/>
      <c r="AS34" s="45"/>
      <c r="AT34" s="70">
        <v>0</v>
      </c>
      <c r="AU34" s="67">
        <v>0</v>
      </c>
      <c r="AV34" s="67">
        <v>0</v>
      </c>
      <c r="AW34" s="69">
        <v>0</v>
      </c>
      <c r="AX34" s="71">
        <v>0</v>
      </c>
      <c r="AY34" s="72">
        <v>0</v>
      </c>
      <c r="AZ34" s="72">
        <v>0</v>
      </c>
      <c r="BA34" s="73">
        <v>0</v>
      </c>
      <c r="BB34" s="71">
        <v>0</v>
      </c>
      <c r="BC34" s="72">
        <v>0</v>
      </c>
      <c r="BD34" s="72">
        <v>0</v>
      </c>
      <c r="BE34" s="73">
        <v>0</v>
      </c>
      <c r="BF34" s="74"/>
      <c r="BG34" s="75"/>
      <c r="BH34" s="65">
        <v>0</v>
      </c>
      <c r="BI34" s="63">
        <v>0</v>
      </c>
      <c r="BJ34" s="71">
        <v>0</v>
      </c>
      <c r="BK34" s="73">
        <v>0</v>
      </c>
      <c r="BL34" s="63">
        <f t="shared" si="8"/>
        <v>0</v>
      </c>
      <c r="BM34" s="67">
        <f t="shared" si="8"/>
        <v>0</v>
      </c>
      <c r="BN34" s="68">
        <f t="shared" si="4"/>
        <v>0</v>
      </c>
      <c r="BO34" s="69">
        <f t="shared" si="4"/>
        <v>0</v>
      </c>
      <c r="BP34" s="65">
        <f t="shared" si="5"/>
        <v>0</v>
      </c>
      <c r="BQ34" s="66">
        <f t="shared" si="5"/>
        <v>0</v>
      </c>
      <c r="BR34" s="72">
        <v>0</v>
      </c>
      <c r="BS34" s="72">
        <v>0</v>
      </c>
      <c r="BT34" s="72">
        <v>0</v>
      </c>
      <c r="BU34" s="76">
        <v>0</v>
      </c>
      <c r="BV34" s="71">
        <v>0</v>
      </c>
      <c r="BW34" s="73">
        <v>0</v>
      </c>
      <c r="BX34" s="71">
        <v>0</v>
      </c>
      <c r="BY34" s="73">
        <v>0</v>
      </c>
      <c r="BZ34" s="70">
        <f t="shared" si="11"/>
        <v>0</v>
      </c>
      <c r="CA34" s="67">
        <f t="shared" si="11"/>
        <v>0</v>
      </c>
      <c r="CB34" s="67">
        <f t="shared" si="11"/>
        <v>0</v>
      </c>
      <c r="CC34" s="67">
        <f t="shared" si="11"/>
        <v>0</v>
      </c>
      <c r="CD34" s="71">
        <f t="shared" si="11"/>
        <v>0</v>
      </c>
      <c r="CE34" s="72">
        <f t="shared" si="11"/>
        <v>0</v>
      </c>
      <c r="CF34" s="72">
        <f t="shared" si="11"/>
        <v>0</v>
      </c>
      <c r="CG34" s="73">
        <f t="shared" si="11"/>
        <v>0</v>
      </c>
      <c r="CH34" s="65">
        <f t="shared" si="11"/>
        <v>0</v>
      </c>
      <c r="CI34" s="66">
        <f t="shared" si="11"/>
        <v>0</v>
      </c>
      <c r="CJ34" s="66">
        <f t="shared" si="11"/>
        <v>0</v>
      </c>
      <c r="CK34" s="69">
        <f t="shared" si="11"/>
        <v>0</v>
      </c>
      <c r="CL34" s="43">
        <f t="shared" si="12"/>
        <v>0</v>
      </c>
      <c r="CM34" s="43">
        <f t="shared" si="12"/>
        <v>0</v>
      </c>
      <c r="CN34" s="39">
        <f t="shared" si="12"/>
        <v>0</v>
      </c>
      <c r="CO34" s="40">
        <f t="shared" si="12"/>
        <v>0</v>
      </c>
      <c r="CP34" s="71">
        <v>0</v>
      </c>
      <c r="CQ34" s="73">
        <v>0</v>
      </c>
      <c r="CR34" s="65">
        <v>0</v>
      </c>
      <c r="CS34" s="69">
        <v>0</v>
      </c>
      <c r="CT34" s="57"/>
      <c r="CU34" s="57"/>
      <c r="CV34" s="57"/>
      <c r="CW34" s="57"/>
    </row>
    <row r="35" spans="2:101" ht="40.200000000000003" customHeight="1" thickBot="1" x14ac:dyDescent="0.35">
      <c r="B35" s="59">
        <v>28</v>
      </c>
      <c r="C35" s="87" t="s">
        <v>64</v>
      </c>
      <c r="D35" s="86">
        <v>429</v>
      </c>
      <c r="E35" s="86">
        <f t="shared" si="0"/>
        <v>858</v>
      </c>
      <c r="F35" s="88">
        <v>10</v>
      </c>
      <c r="G35" s="89">
        <v>11</v>
      </c>
      <c r="H35" s="90">
        <v>9</v>
      </c>
      <c r="I35" s="91">
        <f t="shared" si="3"/>
        <v>1.048951048951049</v>
      </c>
      <c r="J35" s="92">
        <v>0</v>
      </c>
      <c r="K35" s="93">
        <v>2</v>
      </c>
      <c r="L35" s="93">
        <v>34.25</v>
      </c>
      <c r="M35" s="93">
        <v>0</v>
      </c>
      <c r="N35" s="93">
        <v>0</v>
      </c>
      <c r="O35" s="93">
        <v>2</v>
      </c>
      <c r="P35" s="93">
        <v>34.25</v>
      </c>
      <c r="Q35" s="94">
        <v>33</v>
      </c>
      <c r="R35" s="95">
        <v>9</v>
      </c>
      <c r="S35" s="96">
        <v>188.32</v>
      </c>
      <c r="T35" s="97">
        <v>0</v>
      </c>
      <c r="U35" s="96">
        <v>0</v>
      </c>
      <c r="V35" s="92">
        <v>9</v>
      </c>
      <c r="W35" s="93">
        <v>188.32</v>
      </c>
      <c r="X35" s="93">
        <v>0</v>
      </c>
      <c r="Y35" s="93">
        <v>0</v>
      </c>
      <c r="Z35" s="93">
        <v>9</v>
      </c>
      <c r="AA35" s="93">
        <v>188.32</v>
      </c>
      <c r="AB35" s="93"/>
      <c r="AC35" s="93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3">
        <v>9</v>
      </c>
      <c r="AU35" s="93">
        <v>188.32</v>
      </c>
      <c r="AV35" s="93">
        <v>0</v>
      </c>
      <c r="AW35" s="93">
        <v>0</v>
      </c>
      <c r="AX35" s="99">
        <v>1</v>
      </c>
      <c r="AY35" s="98">
        <v>10.5</v>
      </c>
      <c r="AZ35" s="98">
        <v>6</v>
      </c>
      <c r="BA35" s="100">
        <v>116.8</v>
      </c>
      <c r="BB35" s="101">
        <v>0</v>
      </c>
      <c r="BC35" s="98">
        <v>0</v>
      </c>
      <c r="BD35" s="98">
        <v>5</v>
      </c>
      <c r="BE35" s="100">
        <v>57</v>
      </c>
      <c r="BF35" s="102">
        <v>4</v>
      </c>
      <c r="BG35" s="103">
        <v>94</v>
      </c>
      <c r="BH35" s="92">
        <v>2</v>
      </c>
      <c r="BI35" s="89">
        <v>35</v>
      </c>
      <c r="BJ35" s="71"/>
      <c r="BK35" s="73"/>
      <c r="BL35" s="92">
        <v>11</v>
      </c>
      <c r="BM35" s="93">
        <v>198</v>
      </c>
      <c r="BN35" s="104">
        <f t="shared" si="4"/>
        <v>9</v>
      </c>
      <c r="BO35" s="105">
        <f t="shared" si="4"/>
        <v>188.32</v>
      </c>
      <c r="BP35" s="106">
        <f t="shared" si="5"/>
        <v>0</v>
      </c>
      <c r="BQ35" s="107">
        <f t="shared" si="5"/>
        <v>0</v>
      </c>
      <c r="BR35" s="36">
        <v>89</v>
      </c>
      <c r="BS35" s="37">
        <v>1149.5999999999999</v>
      </c>
      <c r="BT35" s="37">
        <v>126</v>
      </c>
      <c r="BU35" s="38">
        <v>1749</v>
      </c>
      <c r="BV35" s="101">
        <v>36</v>
      </c>
      <c r="BW35" s="100">
        <v>415.37999999999994</v>
      </c>
      <c r="BX35" s="101">
        <v>132</v>
      </c>
      <c r="BY35" s="100">
        <v>2087.9775</v>
      </c>
      <c r="BZ35" s="93">
        <f t="shared" si="11"/>
        <v>51</v>
      </c>
      <c r="CA35" s="93">
        <f t="shared" si="11"/>
        <v>759.81999999999994</v>
      </c>
      <c r="CB35" s="93">
        <f t="shared" si="11"/>
        <v>102</v>
      </c>
      <c r="CC35" s="93">
        <f t="shared" si="11"/>
        <v>1477.4899999999998</v>
      </c>
      <c r="CD35" s="101">
        <f t="shared" si="11"/>
        <v>42</v>
      </c>
      <c r="CE35" s="98">
        <f t="shared" si="11"/>
        <v>571.5</v>
      </c>
      <c r="CF35" s="98">
        <f t="shared" si="11"/>
        <v>102</v>
      </c>
      <c r="CG35" s="100">
        <f t="shared" si="11"/>
        <v>1477.4899999999998</v>
      </c>
      <c r="CH35" s="106">
        <f t="shared" si="11"/>
        <v>33</v>
      </c>
      <c r="CI35" s="107">
        <f t="shared" si="11"/>
        <v>383.17999999999995</v>
      </c>
      <c r="CJ35" s="108">
        <f t="shared" si="11"/>
        <v>102</v>
      </c>
      <c r="CK35" s="107">
        <f t="shared" si="11"/>
        <v>1477.4899999999998</v>
      </c>
      <c r="CL35" s="36">
        <v>33</v>
      </c>
      <c r="CM35" s="36">
        <v>383.17999999999995</v>
      </c>
      <c r="CN35" s="37">
        <v>102</v>
      </c>
      <c r="CO35" s="38">
        <v>1477.4899999999998</v>
      </c>
      <c r="CP35" s="101">
        <v>191</v>
      </c>
      <c r="CQ35" s="100">
        <v>1217.32</v>
      </c>
      <c r="CR35" s="99">
        <v>27</v>
      </c>
      <c r="CS35" s="100">
        <v>134.13077000000001</v>
      </c>
    </row>
    <row r="36" spans="2:101" s="113" customFormat="1" ht="40.200000000000003" customHeight="1" thickBot="1" x14ac:dyDescent="0.55000000000000004">
      <c r="B36" s="109"/>
      <c r="C36" s="110" t="s">
        <v>65</v>
      </c>
      <c r="D36" s="111">
        <f>SUM(D8:D35)</f>
        <v>6214</v>
      </c>
      <c r="E36" s="111">
        <f t="shared" ref="E36:BP36" si="13">SUM(E8:E35)</f>
        <v>12377</v>
      </c>
      <c r="F36" s="111">
        <f t="shared" si="13"/>
        <v>342</v>
      </c>
      <c r="G36" s="111">
        <f t="shared" si="13"/>
        <v>263</v>
      </c>
      <c r="H36" s="111">
        <f t="shared" si="13"/>
        <v>272</v>
      </c>
      <c r="I36" s="111">
        <v>4.37</v>
      </c>
      <c r="J36" s="111">
        <f t="shared" si="13"/>
        <v>388</v>
      </c>
      <c r="K36" s="111">
        <f t="shared" si="13"/>
        <v>1327</v>
      </c>
      <c r="L36" s="111">
        <f t="shared" si="13"/>
        <v>359.25</v>
      </c>
      <c r="M36" s="111">
        <f t="shared" si="13"/>
        <v>3651</v>
      </c>
      <c r="N36" s="111">
        <f t="shared" si="13"/>
        <v>112</v>
      </c>
      <c r="O36" s="111">
        <f t="shared" si="13"/>
        <v>1332.5</v>
      </c>
      <c r="P36" s="111">
        <f t="shared" si="13"/>
        <v>174.25</v>
      </c>
      <c r="Q36" s="111">
        <f t="shared" si="13"/>
        <v>2683.7330400000001</v>
      </c>
      <c r="R36" s="111">
        <f t="shared" si="13"/>
        <v>46</v>
      </c>
      <c r="S36" s="111">
        <f t="shared" si="13"/>
        <v>703.38571000000002</v>
      </c>
      <c r="T36" s="111">
        <f t="shared" si="13"/>
        <v>228</v>
      </c>
      <c r="U36" s="111">
        <f t="shared" si="13"/>
        <v>3336.0519468000002</v>
      </c>
      <c r="V36" s="111">
        <f t="shared" si="13"/>
        <v>44</v>
      </c>
      <c r="W36" s="111">
        <f t="shared" si="13"/>
        <v>676.38571000000002</v>
      </c>
      <c r="X36" s="111">
        <f t="shared" si="13"/>
        <v>226</v>
      </c>
      <c r="Y36" s="111">
        <f t="shared" si="13"/>
        <v>3290.0519468000002</v>
      </c>
      <c r="Z36" s="111">
        <f t="shared" si="13"/>
        <v>30</v>
      </c>
      <c r="AA36" s="111">
        <f t="shared" si="13"/>
        <v>596.17000000000007</v>
      </c>
      <c r="AB36" s="111">
        <f t="shared" si="13"/>
        <v>284</v>
      </c>
      <c r="AC36" s="111">
        <f t="shared" si="13"/>
        <v>6339.07</v>
      </c>
      <c r="AD36" s="111">
        <f t="shared" si="13"/>
        <v>741</v>
      </c>
      <c r="AE36" s="111">
        <f t="shared" si="13"/>
        <v>16486.090950000002</v>
      </c>
      <c r="AF36" s="111">
        <f t="shared" si="13"/>
        <v>236</v>
      </c>
      <c r="AG36" s="111">
        <f t="shared" si="13"/>
        <v>2827.0918495000001</v>
      </c>
      <c r="AH36" s="111">
        <f t="shared" si="13"/>
        <v>47</v>
      </c>
      <c r="AI36" s="111">
        <f t="shared" si="13"/>
        <v>530.13976400000001</v>
      </c>
      <c r="AJ36" s="111">
        <f t="shared" si="13"/>
        <v>2</v>
      </c>
      <c r="AK36" s="111">
        <f t="shared" si="13"/>
        <v>1.69</v>
      </c>
      <c r="AL36" s="111">
        <f t="shared" si="13"/>
        <v>0</v>
      </c>
      <c r="AM36" s="111">
        <f t="shared" si="13"/>
        <v>0</v>
      </c>
      <c r="AN36" s="111">
        <f t="shared" si="13"/>
        <v>0</v>
      </c>
      <c r="AO36" s="111">
        <f t="shared" si="13"/>
        <v>0</v>
      </c>
      <c r="AP36" s="111">
        <f t="shared" si="13"/>
        <v>0</v>
      </c>
      <c r="AQ36" s="111">
        <f t="shared" si="13"/>
        <v>0</v>
      </c>
      <c r="AR36" s="111">
        <f t="shared" si="13"/>
        <v>0</v>
      </c>
      <c r="AS36" s="111">
        <f t="shared" si="13"/>
        <v>0</v>
      </c>
      <c r="AT36" s="111">
        <f t="shared" si="13"/>
        <v>44</v>
      </c>
      <c r="AU36" s="111">
        <f t="shared" si="13"/>
        <v>676.38571000000002</v>
      </c>
      <c r="AV36" s="111">
        <f t="shared" si="13"/>
        <v>228</v>
      </c>
      <c r="AW36" s="111">
        <f t="shared" si="13"/>
        <v>3309.0519468000002</v>
      </c>
      <c r="AX36" s="111">
        <f t="shared" si="13"/>
        <v>65</v>
      </c>
      <c r="AY36" s="111">
        <f t="shared" si="13"/>
        <v>889.06570999999997</v>
      </c>
      <c r="AZ36" s="111">
        <f t="shared" si="13"/>
        <v>526</v>
      </c>
      <c r="BA36" s="111">
        <f t="shared" si="13"/>
        <v>9765.0442160000002</v>
      </c>
      <c r="BB36" s="111">
        <f t="shared" si="13"/>
        <v>674</v>
      </c>
      <c r="BC36" s="111">
        <f t="shared" si="13"/>
        <v>14210.994000000001</v>
      </c>
      <c r="BD36" s="111">
        <f t="shared" si="13"/>
        <v>233</v>
      </c>
      <c r="BE36" s="111">
        <f t="shared" si="13"/>
        <v>2953.92</v>
      </c>
      <c r="BF36" s="111">
        <f t="shared" si="13"/>
        <v>859</v>
      </c>
      <c r="BG36" s="111">
        <f t="shared" si="13"/>
        <v>8300.086949999999</v>
      </c>
      <c r="BH36" s="111">
        <f t="shared" si="13"/>
        <v>162</v>
      </c>
      <c r="BI36" s="111">
        <f t="shared" si="13"/>
        <v>3388.9218495</v>
      </c>
      <c r="BJ36" s="111">
        <f t="shared" si="13"/>
        <v>11</v>
      </c>
      <c r="BK36" s="111">
        <f t="shared" si="13"/>
        <v>229</v>
      </c>
      <c r="BL36" s="111">
        <f t="shared" si="13"/>
        <v>540</v>
      </c>
      <c r="BM36" s="111">
        <f t="shared" si="13"/>
        <v>9965.0264562999982</v>
      </c>
      <c r="BN36" s="111">
        <f t="shared" si="13"/>
        <v>1310</v>
      </c>
      <c r="BO36" s="111">
        <f t="shared" si="13"/>
        <v>26861.362799499999</v>
      </c>
      <c r="BP36" s="111">
        <f t="shared" si="13"/>
        <v>977</v>
      </c>
      <c r="BQ36" s="111">
        <f t="shared" ref="BQ36:CS36" si="14">SUM(BQ8:BQ35)</f>
        <v>19313.182799500002</v>
      </c>
      <c r="BR36" s="111">
        <f t="shared" si="14"/>
        <v>3120</v>
      </c>
      <c r="BS36" s="111">
        <f t="shared" si="14"/>
        <v>59234.292999999991</v>
      </c>
      <c r="BT36" s="111">
        <f t="shared" si="14"/>
        <v>4976</v>
      </c>
      <c r="BU36" s="111">
        <f t="shared" si="14"/>
        <v>80156.472999999998</v>
      </c>
      <c r="BV36" s="111">
        <f t="shared" si="14"/>
        <v>3031</v>
      </c>
      <c r="BW36" s="111">
        <f t="shared" si="14"/>
        <v>56995.319645199997</v>
      </c>
      <c r="BX36" s="111">
        <f t="shared" si="14"/>
        <v>5283</v>
      </c>
      <c r="BY36" s="111">
        <f t="shared" si="14"/>
        <v>94647.267942024991</v>
      </c>
      <c r="BZ36" s="111">
        <f t="shared" si="14"/>
        <v>3791</v>
      </c>
      <c r="CA36" s="111">
        <f t="shared" si="14"/>
        <v>74425.701559500012</v>
      </c>
      <c r="CB36" s="111">
        <f t="shared" si="14"/>
        <v>5501</v>
      </c>
      <c r="CC36" s="111">
        <f t="shared" si="14"/>
        <v>88676.9337963</v>
      </c>
      <c r="CD36" s="111">
        <f t="shared" si="14"/>
        <v>4299</v>
      </c>
      <c r="CE36" s="111">
        <f t="shared" si="14"/>
        <v>84484.460950000008</v>
      </c>
      <c r="CF36" s="111">
        <f t="shared" si="14"/>
        <v>5878</v>
      </c>
      <c r="CG36" s="111">
        <f t="shared" si="14"/>
        <v>95703.071849499989</v>
      </c>
      <c r="CH36" s="111">
        <f t="shared" si="14"/>
        <v>4269</v>
      </c>
      <c r="CI36" s="111">
        <f t="shared" si="14"/>
        <v>83888.290949999995</v>
      </c>
      <c r="CJ36" s="111">
        <f t="shared" si="14"/>
        <v>5594</v>
      </c>
      <c r="CK36" s="111">
        <f t="shared" si="14"/>
        <v>89364.001849499997</v>
      </c>
      <c r="CL36" s="111">
        <f t="shared" si="14"/>
        <v>3528</v>
      </c>
      <c r="CM36" s="111">
        <f t="shared" si="14"/>
        <v>67402.199999999983</v>
      </c>
      <c r="CN36" s="111">
        <f t="shared" si="14"/>
        <v>5358</v>
      </c>
      <c r="CO36" s="111">
        <f t="shared" si="14"/>
        <v>86536.91</v>
      </c>
      <c r="CP36" s="111">
        <f t="shared" si="14"/>
        <v>2943</v>
      </c>
      <c r="CQ36" s="111">
        <f t="shared" si="14"/>
        <v>43768.761216824998</v>
      </c>
      <c r="CR36" s="111">
        <f t="shared" si="14"/>
        <v>389</v>
      </c>
      <c r="CS36" s="111">
        <f t="shared" si="14"/>
        <v>4573.3672322999982</v>
      </c>
      <c r="CT36" s="112"/>
      <c r="CU36" s="112"/>
      <c r="CV36" s="112"/>
      <c r="CW36" s="112"/>
    </row>
    <row r="37" spans="2:101" ht="29.25" customHeight="1" x14ac:dyDescent="0.3"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6" t="s">
        <v>66</v>
      </c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7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R37" s="180" t="s">
        <v>67</v>
      </c>
      <c r="CS37" s="180"/>
    </row>
    <row r="38" spans="2:101" ht="17.399999999999999" x14ac:dyDescent="0.3"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</row>
    <row r="597" spans="6:6" x14ac:dyDescent="0.3">
      <c r="F597" s="119">
        <v>684957</v>
      </c>
    </row>
  </sheetData>
  <mergeCells count="87">
    <mergeCell ref="CR37:CS37"/>
    <mergeCell ref="BZ6:CA6"/>
    <mergeCell ref="CB6:CC6"/>
    <mergeCell ref="CD6:CE6"/>
    <mergeCell ref="CF6:CG6"/>
    <mergeCell ref="CH6:CI6"/>
    <mergeCell ref="CJ6:CK6"/>
    <mergeCell ref="AL6:AM6"/>
    <mergeCell ref="BX6:BY6"/>
    <mergeCell ref="AP6:AQ6"/>
    <mergeCell ref="AR6:AS6"/>
    <mergeCell ref="AT6:AU6"/>
    <mergeCell ref="AV6:AW6"/>
    <mergeCell ref="AX6:AY6"/>
    <mergeCell ref="AZ6:BA6"/>
    <mergeCell ref="BB6:BC6"/>
    <mergeCell ref="BD6:BE6"/>
    <mergeCell ref="BR6:BS6"/>
    <mergeCell ref="BT6:BU6"/>
    <mergeCell ref="BV6:BW6"/>
    <mergeCell ref="AN6:AO6"/>
    <mergeCell ref="CP5:CQ6"/>
    <mergeCell ref="CR5:CS6"/>
    <mergeCell ref="J6:K6"/>
    <mergeCell ref="L6:M6"/>
    <mergeCell ref="N6:O6"/>
    <mergeCell ref="P6:Q6"/>
    <mergeCell ref="R6:S6"/>
    <mergeCell ref="T6:U6"/>
    <mergeCell ref="V6:W6"/>
    <mergeCell ref="X6:Y6"/>
    <mergeCell ref="BR5:BU5"/>
    <mergeCell ref="BV5:BY5"/>
    <mergeCell ref="BZ5:CC5"/>
    <mergeCell ref="CD5:CG5"/>
    <mergeCell ref="CH5:CK5"/>
    <mergeCell ref="CL5:CO5"/>
    <mergeCell ref="BF5:BG6"/>
    <mergeCell ref="BH5:BI6"/>
    <mergeCell ref="BJ5:BK6"/>
    <mergeCell ref="BL5:BM6"/>
    <mergeCell ref="BN5:BO6"/>
    <mergeCell ref="BP5:BQ6"/>
    <mergeCell ref="CL6:CM6"/>
    <mergeCell ref="CN6:CO6"/>
    <mergeCell ref="BB5:BE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AT4:AW4"/>
    <mergeCell ref="AX4:BA4"/>
    <mergeCell ref="BB4:BE4"/>
    <mergeCell ref="BJ4:BY4"/>
    <mergeCell ref="BZ4:CC4"/>
    <mergeCell ref="F5:F7"/>
    <mergeCell ref="G5:G7"/>
    <mergeCell ref="H5:H7"/>
    <mergeCell ref="I5:I7"/>
    <mergeCell ref="AH4:AK4"/>
    <mergeCell ref="AD6:AE6"/>
    <mergeCell ref="AF6:AG6"/>
    <mergeCell ref="AH6:AI6"/>
    <mergeCell ref="AJ6:AK6"/>
    <mergeCell ref="BE1:CS1"/>
    <mergeCell ref="B2:CS2"/>
    <mergeCell ref="B3:CS3"/>
    <mergeCell ref="B4:B7"/>
    <mergeCell ref="C4:C7"/>
    <mergeCell ref="J4:M4"/>
    <mergeCell ref="R4:U4"/>
    <mergeCell ref="V4:Y4"/>
    <mergeCell ref="Z4:AC4"/>
    <mergeCell ref="AD4:AG4"/>
    <mergeCell ref="CD4:CG4"/>
    <mergeCell ref="CL4:CO4"/>
    <mergeCell ref="CP4:CQ4"/>
    <mergeCell ref="CR4:CS4"/>
    <mergeCell ref="D5:D7"/>
    <mergeCell ref="E5:E7"/>
  </mergeCells>
  <pageMargins left="0.7" right="0.45" top="0.75" bottom="0.5" header="0.3" footer="0.3"/>
  <pageSetup paperSize="9" scale="33" orientation="landscape" r:id="rId1"/>
  <colBreaks count="1" manualBreakCount="1">
    <brk id="10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standup india prog.</vt:lpstr>
      <vt:lpstr>'standup india prog.'!OLE_LINK3</vt:lpstr>
      <vt:lpstr>'standup india prog.'!Print_Area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2022-11-24T08:20:02Z</cp:lastPrinted>
  <dcterms:created xsi:type="dcterms:W3CDTF">2022-11-17T07:01:48Z</dcterms:created>
  <dcterms:modified xsi:type="dcterms:W3CDTF">2022-11-24T08:20:06Z</dcterms:modified>
</cp:coreProperties>
</file>