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60th meeting\"/>
    </mc:Choice>
  </mc:AlternateContent>
  <bookViews>
    <workbookView xWindow="19080" yWindow="-120" windowWidth="19440" windowHeight="15000"/>
  </bookViews>
  <sheets>
    <sheet name="BankWise Achievements Vs Target" sheetId="1" r:id="rId1"/>
  </sheets>
  <definedNames>
    <definedName name="_xlnm.Print_Area" localSheetId="0">'BankWise Achievements Vs Target'!$A$1:$N$64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6" i="1" l="1"/>
  <c r="J56" i="1"/>
  <c r="G56" i="1"/>
  <c r="D56" i="1"/>
  <c r="M53" i="1"/>
  <c r="M54" i="1" s="1"/>
  <c r="J54" i="1"/>
  <c r="J53" i="1"/>
  <c r="G53" i="1"/>
  <c r="G54" i="1" s="1"/>
  <c r="M47" i="1"/>
  <c r="J47" i="1"/>
  <c r="G47" i="1"/>
  <c r="J25" i="1"/>
  <c r="G25" i="1"/>
  <c r="J57" i="1" l="1"/>
  <c r="J63" i="1" s="1"/>
  <c r="K63" i="1" s="1"/>
  <c r="G57" i="1"/>
  <c r="G63" i="1" s="1"/>
  <c r="M14" i="1"/>
  <c r="M15" i="1"/>
  <c r="M16" i="1"/>
  <c r="M17" i="1"/>
  <c r="M18" i="1"/>
  <c r="M19" i="1"/>
  <c r="M20" i="1"/>
  <c r="M21" i="1"/>
  <c r="M25" i="1" s="1"/>
  <c r="M57" i="1" s="1"/>
  <c r="M63" i="1" s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8" i="1"/>
  <c r="M49" i="1"/>
  <c r="M50" i="1"/>
  <c r="M51" i="1"/>
  <c r="M52" i="1"/>
  <c r="M55" i="1"/>
  <c r="M58" i="1"/>
  <c r="M59" i="1"/>
  <c r="M60" i="1"/>
  <c r="M61" i="1"/>
  <c r="M62" i="1"/>
  <c r="M13" i="1"/>
  <c r="D59" i="1"/>
  <c r="E59" i="1" s="1"/>
  <c r="D53" i="1"/>
  <c r="E53" i="1" s="1"/>
  <c r="D47" i="1"/>
  <c r="E47" i="1" s="1"/>
  <c r="D25" i="1"/>
  <c r="E25" i="1" s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8" i="1"/>
  <c r="E49" i="1"/>
  <c r="E50" i="1"/>
  <c r="E51" i="1"/>
  <c r="E52" i="1"/>
  <c r="E55" i="1"/>
  <c r="E56" i="1"/>
  <c r="E58" i="1"/>
  <c r="E60" i="1"/>
  <c r="E61" i="1"/>
  <c r="E62" i="1"/>
  <c r="E13" i="1"/>
  <c r="E14" i="1"/>
  <c r="E15" i="1"/>
  <c r="E16" i="1"/>
  <c r="E17" i="1"/>
  <c r="L14" i="1"/>
  <c r="N14" i="1" s="1"/>
  <c r="L15" i="1"/>
  <c r="L16" i="1"/>
  <c r="L17" i="1"/>
  <c r="L18" i="1"/>
  <c r="N18" i="1" s="1"/>
  <c r="L19" i="1"/>
  <c r="N19" i="1" s="1"/>
  <c r="L20" i="1"/>
  <c r="N20" i="1" s="1"/>
  <c r="L21" i="1"/>
  <c r="L22" i="1"/>
  <c r="N22" i="1" s="1"/>
  <c r="L23" i="1"/>
  <c r="L24" i="1"/>
  <c r="L25" i="1"/>
  <c r="L26" i="1"/>
  <c r="N26" i="1" s="1"/>
  <c r="L27" i="1"/>
  <c r="L28" i="1"/>
  <c r="L29" i="1"/>
  <c r="L30" i="1"/>
  <c r="L31" i="1"/>
  <c r="L32" i="1"/>
  <c r="L33" i="1"/>
  <c r="L34" i="1"/>
  <c r="N34" i="1" s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N51" i="1" s="1"/>
  <c r="L52" i="1"/>
  <c r="L53" i="1"/>
  <c r="L54" i="1"/>
  <c r="L55" i="1"/>
  <c r="L56" i="1"/>
  <c r="L57" i="1"/>
  <c r="L58" i="1"/>
  <c r="N58" i="1" s="1"/>
  <c r="L59" i="1"/>
  <c r="N59" i="1" s="1"/>
  <c r="L60" i="1"/>
  <c r="L61" i="1"/>
  <c r="L62" i="1"/>
  <c r="N62" i="1" s="1"/>
  <c r="L63" i="1"/>
  <c r="L13" i="1"/>
  <c r="H57" i="1" l="1"/>
  <c r="N43" i="1"/>
  <c r="N35" i="1"/>
  <c r="N27" i="1"/>
  <c r="N46" i="1"/>
  <c r="N38" i="1"/>
  <c r="N30" i="1"/>
  <c r="N60" i="1"/>
  <c r="N52" i="1"/>
  <c r="N44" i="1"/>
  <c r="N36" i="1"/>
  <c r="N28" i="1"/>
  <c r="N50" i="1"/>
  <c r="N55" i="1"/>
  <c r="D54" i="1"/>
  <c r="D57" i="1"/>
  <c r="N39" i="1"/>
  <c r="N31" i="1"/>
  <c r="N23" i="1"/>
  <c r="N15" i="1"/>
  <c r="N53" i="1"/>
  <c r="N61" i="1"/>
  <c r="N45" i="1"/>
  <c r="N37" i="1"/>
  <c r="N29" i="1"/>
  <c r="N21" i="1"/>
  <c r="N47" i="1"/>
  <c r="N25" i="1"/>
  <c r="N49" i="1"/>
  <c r="N41" i="1"/>
  <c r="N33" i="1"/>
  <c r="N17" i="1"/>
  <c r="N56" i="1"/>
  <c r="N48" i="1"/>
  <c r="N40" i="1"/>
  <c r="N32" i="1"/>
  <c r="N24" i="1"/>
  <c r="N16" i="1"/>
  <c r="N13" i="1"/>
  <c r="D63" i="1" l="1"/>
  <c r="N57" i="1"/>
  <c r="N54" i="1"/>
  <c r="E54" i="1"/>
  <c r="E57" i="1"/>
  <c r="E63" i="1" l="1"/>
  <c r="N63" i="1"/>
</calcChain>
</file>

<file path=xl/sharedStrings.xml><?xml version="1.0" encoding="utf-8"?>
<sst xmlns="http://schemas.openxmlformats.org/spreadsheetml/2006/main" count="75" uniqueCount="66">
  <si>
    <t>PUNJAB</t>
  </si>
  <si>
    <t>No. in actuals,     Amount in Crores</t>
  </si>
  <si>
    <t>Bank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</si>
  <si>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</si>
  <si>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</si>
  <si>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</si>
  <si>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</si>
  <si>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</si>
  <si>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</si>
  <si>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</si>
  <si>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</si>
  <si>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</si>
  <si>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</si>
  <si>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</si>
  <si>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</si>
  <si>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</si>
  <si>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</si>
  <si>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</si>
  <si>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</si>
  <si>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</si>
  <si>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</si>
  <si>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</si>
  <si>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</si>
  <si>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</si>
  <si>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</si>
  <si>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</si>
  <si>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</si>
  <si>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Catholic Syrian Bank</t>
  </si>
  <si>
    <t>DCB</t>
  </si>
  <si>
    <t>Dhan Laxmi Bank</t>
  </si>
  <si>
    <t>Federal Bank</t>
  </si>
  <si>
    <t>HDFC Bank</t>
  </si>
  <si>
    <t>IDBI Bank</t>
  </si>
  <si>
    <t>ICICI Bank</t>
  </si>
  <si>
    <t>IDFC Bank</t>
  </si>
  <si>
    <t>Indusind Bank</t>
  </si>
  <si>
    <t>J&amp;K Bank</t>
  </si>
  <si>
    <t>Karnataka Bank</t>
  </si>
  <si>
    <t>Karur Vysya Bank</t>
  </si>
  <si>
    <t>Kotak Mahindra Bank</t>
  </si>
  <si>
    <t>Laxmi Vilas Bank</t>
  </si>
  <si>
    <t>Royal Bank of Scotland</t>
  </si>
  <si>
    <t>RBL Bank Ltd.</t>
  </si>
  <si>
    <t>South Indian Bank</t>
  </si>
  <si>
    <t>Tamilnad Mercentile Bank</t>
  </si>
  <si>
    <t>Yes Bank</t>
  </si>
  <si>
    <t>Total Pvt. Sector Banks</t>
  </si>
  <si>
    <t>AU Small Finance Bank</t>
  </si>
  <si>
    <t>Equitas Bank</t>
  </si>
  <si>
    <t>Jana Small Finance</t>
  </si>
  <si>
    <t>Ujjivan Small Finance Bank</t>
  </si>
  <si>
    <t>Capital Small Finance Bank</t>
  </si>
  <si>
    <t>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</si>
  <si>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</si>
  <si>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</si>
  <si>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</si>
  <si>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</si>
  <si>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</si>
  <si>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</si>
  <si>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PADB</t>
  </si>
  <si>
    <t>CUCB</t>
  </si>
  <si>
    <t>Total Others</t>
  </si>
  <si>
    <t>GRAND TOTAL</t>
  </si>
  <si>
    <t>SLBC Punjab</t>
  </si>
  <si>
    <t xml:space="preserve"> BANK WISE ACHIEVEMENTS VIS A VIS TARGETS  UNDER ANNUAL CREDIT PLAN 2021-22 UPTO MARCH 2022</t>
  </si>
  <si>
    <t>Annexure 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</si>
</sst>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sz val="14"/>
      <color indexed="8"/>
      <name val="Tahoma"/>
      <family val="2"/>
      <charset val="1"/>
    </font>
    <font>
      <sz val="20"/>
      <name val="Calibri"/>
      <family val="2"/>
      <charset val="1"/>
    </font>
    <font>
      <b/>
      <sz val="14"/>
      <color indexed="8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0"/>
      <color indexed="8"/>
      <name val="Tahoma"/>
      <family val="2"/>
    </font>
    <font>
      <b/>
      <sz val="13"/>
      <color indexed="8"/>
      <name val="Tahoma"/>
      <family val="2"/>
      <charset val="1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ahoma"/>
      <family val="2"/>
      <charset val="1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4"/>
      <name val="Tahoma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5" fillId="0" borderId="0" applyFont="0" applyFill="0" applyBorder="0" applyAlignment="0" applyProtection="0"/>
  </cellStyleXfs>
  <cellXfs count="91">
    <xf numFmtId="0" fontId="0" fillId="0" borderId="0" xfId="0"/>
    <xf numFmtId="1" fontId="5" fillId="0" borderId="14" xfId="1" applyNumberFormat="1" applyFont="1" applyFill="1" applyBorder="1" applyAlignment="1">
      <alignment horizontal="left" vertical="center"/>
    </xf>
    <xf numFmtId="1" fontId="7" fillId="0" borderId="15" xfId="1" applyNumberFormat="1" applyFont="1" applyFill="1" applyBorder="1" applyAlignment="1">
      <alignment horizontal="left" vertical="center"/>
    </xf>
    <xf numFmtId="1" fontId="7" fillId="0" borderId="16" xfId="1" applyNumberFormat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1" fontId="7" fillId="0" borderId="14" xfId="1" applyNumberFormat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17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 wrapText="1"/>
    </xf>
    <xf numFmtId="0" fontId="12" fillId="0" borderId="0" xfId="0" applyFont="1"/>
    <xf numFmtId="1" fontId="13" fillId="0" borderId="0" xfId="0" applyNumberFormat="1" applyFont="1" applyFill="1"/>
    <xf numFmtId="0" fontId="14" fillId="0" borderId="13" xfId="1" applyFont="1" applyFill="1" applyBorder="1" applyAlignment="1">
      <alignment horizontal="center" vertical="center" wrapText="1"/>
    </xf>
    <xf numFmtId="0" fontId="13" fillId="0" borderId="0" xfId="0" applyFont="1" applyFill="1"/>
    <xf numFmtId="0" fontId="7" fillId="0" borderId="0" xfId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horizontal="right"/>
    </xf>
    <xf numFmtId="1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18" xfId="0" applyBorder="1"/>
    <xf numFmtId="0" fontId="0" fillId="0" borderId="18" xfId="0" applyFill="1" applyBorder="1"/>
    <xf numFmtId="1" fontId="16" fillId="0" borderId="0" xfId="1" applyNumberFormat="1" applyFont="1" applyFill="1" applyBorder="1" applyAlignment="1">
      <alignment horizontal="center"/>
    </xf>
    <xf numFmtId="1" fontId="6" fillId="0" borderId="19" xfId="1" applyNumberFormat="1" applyFont="1" applyFill="1" applyBorder="1" applyAlignment="1">
      <alignment horizontal="right"/>
    </xf>
    <xf numFmtId="1" fontId="8" fillId="0" borderId="19" xfId="1" applyNumberFormat="1" applyFont="1" applyFill="1" applyBorder="1" applyAlignment="1">
      <alignment horizontal="right"/>
    </xf>
    <xf numFmtId="1" fontId="10" fillId="0" borderId="13" xfId="1" applyNumberFormat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 vertical="center" wrapText="1"/>
    </xf>
    <xf numFmtId="1" fontId="6" fillId="0" borderId="20" xfId="1" applyNumberFormat="1" applyFont="1" applyFill="1" applyBorder="1" applyAlignment="1">
      <alignment horizontal="right"/>
    </xf>
    <xf numFmtId="1" fontId="8" fillId="0" borderId="20" xfId="1" applyNumberFormat="1" applyFont="1" applyFill="1" applyBorder="1" applyAlignment="1">
      <alignment horizontal="right"/>
    </xf>
    <xf numFmtId="9" fontId="9" fillId="0" borderId="19" xfId="2" applyFont="1" applyFill="1" applyBorder="1" applyAlignment="1">
      <alignment horizontal="right"/>
    </xf>
    <xf numFmtId="1" fontId="3" fillId="0" borderId="19" xfId="1" applyNumberFormat="1" applyFont="1" applyFill="1" applyBorder="1" applyAlignment="1">
      <alignment horizontal="right" wrapText="1"/>
    </xf>
    <xf numFmtId="1" fontId="5" fillId="0" borderId="16" xfId="1" applyNumberFormat="1" applyFont="1" applyFill="1" applyBorder="1" applyAlignment="1">
      <alignment horizontal="left" vertical="center"/>
    </xf>
    <xf numFmtId="1" fontId="6" fillId="0" borderId="21" xfId="1" applyNumberFormat="1" applyFont="1" applyFill="1" applyBorder="1" applyAlignment="1">
      <alignment horizontal="right"/>
    </xf>
    <xf numFmtId="1" fontId="6" fillId="0" borderId="6" xfId="1" applyNumberFormat="1" applyFont="1" applyFill="1" applyBorder="1" applyAlignment="1">
      <alignment horizontal="right"/>
    </xf>
    <xf numFmtId="1" fontId="3" fillId="0" borderId="21" xfId="1" applyNumberFormat="1" applyFont="1" applyFill="1" applyBorder="1" applyAlignment="1">
      <alignment horizontal="right" wrapText="1"/>
    </xf>
    <xf numFmtId="1" fontId="7" fillId="0" borderId="20" xfId="1" applyNumberFormat="1" applyFont="1" applyFill="1" applyBorder="1" applyAlignment="1">
      <alignment horizontal="left" vertical="center"/>
    </xf>
    <xf numFmtId="1" fontId="8" fillId="0" borderId="22" xfId="1" applyNumberFormat="1" applyFont="1" applyFill="1" applyBorder="1" applyAlignment="1">
      <alignment horizontal="right"/>
    </xf>
    <xf numFmtId="1" fontId="9" fillId="0" borderId="20" xfId="1" applyNumberFormat="1" applyFont="1" applyFill="1" applyBorder="1" applyAlignment="1">
      <alignment horizontal="right"/>
    </xf>
    <xf numFmtId="0" fontId="18" fillId="0" borderId="0" xfId="0" applyFont="1"/>
    <xf numFmtId="0" fontId="7" fillId="0" borderId="6" xfId="1" applyFont="1" applyFill="1" applyBorder="1" applyAlignment="1">
      <alignment vertical="center"/>
    </xf>
    <xf numFmtId="1" fontId="10" fillId="0" borderId="21" xfId="1" applyNumberFormat="1" applyFont="1" applyFill="1" applyBorder="1" applyAlignment="1">
      <alignment horizontal="right"/>
    </xf>
    <xf numFmtId="1" fontId="9" fillId="0" borderId="6" xfId="1" applyNumberFormat="1" applyFont="1" applyFill="1" applyBorder="1" applyAlignment="1">
      <alignment horizontal="right"/>
    </xf>
    <xf numFmtId="9" fontId="9" fillId="0" borderId="21" xfId="2" applyFont="1" applyFill="1" applyBorder="1" applyAlignment="1">
      <alignment horizontal="right"/>
    </xf>
    <xf numFmtId="1" fontId="9" fillId="0" borderId="23" xfId="1" applyNumberFormat="1" applyFont="1" applyFill="1" applyBorder="1" applyAlignment="1">
      <alignment horizontal="right"/>
    </xf>
    <xf numFmtId="1" fontId="8" fillId="0" borderId="24" xfId="1" applyNumberFormat="1" applyFont="1" applyFill="1" applyBorder="1" applyAlignment="1">
      <alignment horizontal="right"/>
    </xf>
    <xf numFmtId="1" fontId="9" fillId="0" borderId="3" xfId="1" applyNumberFormat="1" applyFont="1" applyFill="1" applyBorder="1" applyAlignment="1">
      <alignment horizontal="right"/>
    </xf>
    <xf numFmtId="1" fontId="9" fillId="0" borderId="7" xfId="1" applyNumberFormat="1" applyFont="1" applyFill="1" applyBorder="1" applyAlignment="1">
      <alignment horizontal="right"/>
    </xf>
    <xf numFmtId="1" fontId="9" fillId="0" borderId="13" xfId="1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 vertical="center" wrapText="1"/>
    </xf>
    <xf numFmtId="1" fontId="6" fillId="0" borderId="26" xfId="1" applyNumberFormat="1" applyFont="1" applyFill="1" applyBorder="1" applyAlignment="1">
      <alignment horizontal="right"/>
    </xf>
    <xf numFmtId="1" fontId="6" fillId="0" borderId="8" xfId="1" applyNumberFormat="1" applyFont="1" applyFill="1" applyBorder="1" applyAlignment="1">
      <alignment horizontal="right"/>
    </xf>
    <xf numFmtId="9" fontId="9" fillId="0" borderId="26" xfId="2" applyFont="1" applyFill="1" applyBorder="1" applyAlignment="1">
      <alignment horizontal="right"/>
    </xf>
    <xf numFmtId="9" fontId="9" fillId="0" borderId="8" xfId="2" applyFont="1" applyFill="1" applyBorder="1" applyAlignment="1">
      <alignment horizontal="right"/>
    </xf>
    <xf numFmtId="9" fontId="9" fillId="0" borderId="25" xfId="2" applyFont="1" applyFill="1" applyBorder="1" applyAlignment="1">
      <alignment horizontal="right"/>
    </xf>
    <xf numFmtId="1" fontId="9" fillId="0" borderId="19" xfId="1" applyNumberFormat="1" applyFont="1" applyFill="1" applyBorder="1" applyAlignment="1">
      <alignment horizontal="right"/>
    </xf>
    <xf numFmtId="1" fontId="9" fillId="0" borderId="21" xfId="1" applyNumberFormat="1" applyFont="1" applyFill="1" applyBorder="1" applyAlignment="1">
      <alignment horizontal="right"/>
    </xf>
    <xf numFmtId="9" fontId="9" fillId="0" borderId="13" xfId="2" applyFont="1" applyFill="1" applyBorder="1" applyAlignment="1">
      <alignment horizontal="right"/>
    </xf>
    <xf numFmtId="0" fontId="14" fillId="0" borderId="3" xfId="1" applyFont="1" applyFill="1" applyBorder="1" applyAlignment="1">
      <alignment horizontal="center" vertical="center" wrapText="1"/>
    </xf>
    <xf numFmtId="1" fontId="6" fillId="0" borderId="24" xfId="1" applyNumberFormat="1" applyFont="1" applyFill="1" applyBorder="1" applyAlignment="1">
      <alignment horizontal="right"/>
    </xf>
    <xf numFmtId="1" fontId="6" fillId="0" borderId="7" xfId="1" applyNumberFormat="1" applyFont="1" applyFill="1" applyBorder="1" applyAlignment="1">
      <alignment horizontal="right"/>
    </xf>
    <xf numFmtId="1" fontId="8" fillId="0" borderId="18" xfId="1" applyNumberFormat="1" applyFont="1" applyFill="1" applyBorder="1" applyAlignment="1">
      <alignment horizontal="right"/>
    </xf>
    <xf numFmtId="1" fontId="10" fillId="0" borderId="3" xfId="1" applyNumberFormat="1" applyFont="1" applyFill="1" applyBorder="1" applyAlignment="1">
      <alignment horizontal="right"/>
    </xf>
    <xf numFmtId="1" fontId="10" fillId="0" borderId="2" xfId="1" applyNumberFormat="1" applyFont="1" applyFill="1" applyBorder="1" applyAlignment="1">
      <alignment horizontal="right"/>
    </xf>
    <xf numFmtId="1" fontId="8" fillId="0" borderId="14" xfId="1" applyNumberFormat="1" applyFont="1" applyFill="1" applyBorder="1" applyAlignment="1">
      <alignment horizontal="right"/>
    </xf>
    <xf numFmtId="1" fontId="10" fillId="0" borderId="6" xfId="1" applyNumberFormat="1" applyFont="1" applyFill="1" applyBorder="1" applyAlignment="1">
      <alignment horizontal="right"/>
    </xf>
    <xf numFmtId="1" fontId="9" fillId="0" borderId="27" xfId="1" applyNumberFormat="1" applyFont="1" applyFill="1" applyBorder="1" applyAlignment="1">
      <alignment horizontal="right"/>
    </xf>
    <xf numFmtId="9" fontId="9" fillId="0" borderId="4" xfId="2" applyFont="1" applyFill="1" applyBorder="1" applyAlignment="1">
      <alignment horizontal="right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right"/>
    </xf>
    <xf numFmtId="0" fontId="17" fillId="0" borderId="3" xfId="1" applyFont="1" applyFill="1" applyBorder="1" applyAlignment="1">
      <alignment horizontal="right"/>
    </xf>
    <xf numFmtId="0" fontId="17" fillId="0" borderId="4" xfId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view="pageBreakPreview" topLeftCell="E1" zoomScale="73" zoomScaleSheetLayoutView="73" workbookViewId="0">
      <selection activeCell="M3" sqref="M3:N3"/>
    </sheetView>
  </sheetViews>
  <sheetFormatPr defaultRowHeight="14.4" x14ac:dyDescent="0.3"/>
  <cols>
    <col min="1" max="1" width="13.44140625" customWidth="1"/>
    <col min="2" max="2" width="44.88671875" customWidth="1"/>
    <col min="3" max="5" width="27.109375" style="19" customWidth="1"/>
    <col min="6" max="7" width="27.109375" style="15" customWidth="1"/>
    <col min="8" max="14" width="27.109375" style="19" customWidth="1"/>
  </cols>
  <sheetData>
    <row r="1" spans="1:14" x14ac:dyDescent="0.3">
      <c r="B1" s="20"/>
    </row>
    <row r="2" spans="1:14" ht="22.2" x14ac:dyDescent="0.35">
      <c r="B2" s="20"/>
      <c r="C2" s="18"/>
      <c r="D2" s="18"/>
      <c r="E2" s="18"/>
      <c r="F2" s="13"/>
      <c r="G2" s="13"/>
      <c r="H2" s="18"/>
      <c r="I2" s="18"/>
      <c r="J2" s="18"/>
      <c r="K2" s="18"/>
      <c r="L2" s="18"/>
      <c r="M2" s="72"/>
      <c r="N2" s="72"/>
    </row>
    <row r="3" spans="1:14" ht="22.8" thickBot="1" x14ac:dyDescent="0.4">
      <c r="B3" s="20"/>
      <c r="C3" s="18"/>
      <c r="D3" s="18"/>
      <c r="E3" s="18"/>
      <c r="F3" s="13"/>
      <c r="G3" s="13"/>
      <c r="H3" s="18"/>
      <c r="I3" s="18"/>
      <c r="J3" s="18"/>
      <c r="K3" s="18"/>
      <c r="L3" s="18"/>
      <c r="M3" s="72" t="s">
        <v>65</v>
      </c>
      <c r="N3" s="72"/>
    </row>
    <row r="4" spans="1:14" ht="49.2" customHeight="1" thickBot="1" x14ac:dyDescent="0.35">
      <c r="B4" s="73" t="s">
        <v>64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4" ht="25.2" thickBot="1" x14ac:dyDescent="0.45">
      <c r="B5" s="76" t="s">
        <v>0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</row>
    <row r="6" spans="1:14" ht="18" thickBot="1" x14ac:dyDescent="0.35">
      <c r="B6" s="79" t="s">
        <v>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</row>
    <row r="7" spans="1:14" x14ac:dyDescent="0.3">
      <c r="B7" s="82" t="s">
        <v>2</v>
      </c>
      <c r="C7" s="85" t="s">
        <v>3</v>
      </c>
      <c r="D7" s="86"/>
      <c r="E7" s="87"/>
      <c r="F7" s="85" t="s">
        <v>4</v>
      </c>
      <c r="G7" s="86"/>
      <c r="H7" s="87"/>
      <c r="I7" s="85" t="s">
        <v>5</v>
      </c>
      <c r="J7" s="86"/>
      <c r="K7" s="87"/>
      <c r="L7" s="85" t="s">
        <v>6</v>
      </c>
      <c r="M7" s="86"/>
      <c r="N7" s="87"/>
    </row>
    <row r="8" spans="1:14" ht="44.4" customHeight="1" thickBot="1" x14ac:dyDescent="0.35">
      <c r="B8" s="83"/>
      <c r="C8" s="88"/>
      <c r="D8" s="89"/>
      <c r="E8" s="90"/>
      <c r="F8" s="88"/>
      <c r="G8" s="89"/>
      <c r="H8" s="90"/>
      <c r="I8" s="88"/>
      <c r="J8" s="89"/>
      <c r="K8" s="90"/>
      <c r="L8" s="88"/>
      <c r="M8" s="89"/>
      <c r="N8" s="90"/>
    </row>
    <row r="9" spans="1:14" s="12" customFormat="1" ht="21.6" thickBot="1" x14ac:dyDescent="0.45">
      <c r="B9" s="83"/>
      <c r="C9" s="69">
        <v>1</v>
      </c>
      <c r="D9" s="70"/>
      <c r="E9" s="71"/>
      <c r="F9" s="69">
        <v>2</v>
      </c>
      <c r="G9" s="70"/>
      <c r="H9" s="71"/>
      <c r="I9" s="69">
        <v>3</v>
      </c>
      <c r="J9" s="70"/>
      <c r="K9" s="71"/>
      <c r="L9" s="69">
        <v>4</v>
      </c>
      <c r="M9" s="70"/>
      <c r="N9" s="71"/>
    </row>
    <row r="10" spans="1:14" ht="21.6" thickBot="1" x14ac:dyDescent="0.45">
      <c r="A10" s="12"/>
      <c r="B10" s="84"/>
      <c r="C10" s="11" t="s">
        <v>7</v>
      </c>
      <c r="D10" s="11" t="s">
        <v>8</v>
      </c>
      <c r="E10" s="11" t="s">
        <v>9</v>
      </c>
      <c r="F10" s="59" t="s">
        <v>7</v>
      </c>
      <c r="G10" s="14" t="s">
        <v>8</v>
      </c>
      <c r="H10" s="50" t="s">
        <v>9</v>
      </c>
      <c r="I10" s="28" t="s">
        <v>7</v>
      </c>
      <c r="J10" s="11" t="s">
        <v>8</v>
      </c>
      <c r="K10" s="50" t="s">
        <v>9</v>
      </c>
      <c r="L10" s="11" t="s">
        <v>7</v>
      </c>
      <c r="M10" s="11" t="s">
        <v>8</v>
      </c>
      <c r="N10" s="50" t="s">
        <v>9</v>
      </c>
    </row>
    <row r="11" spans="1:14" ht="26.4" hidden="1" thickBot="1" x14ac:dyDescent="0.55000000000000004">
      <c r="B11" s="1" t="s">
        <v>10</v>
      </c>
      <c r="C11" s="25">
        <v>0</v>
      </c>
      <c r="D11" s="25">
        <v>0</v>
      </c>
      <c r="E11" s="25" t="e">
        <v>#DIV/0!</v>
      </c>
      <c r="F11" s="60">
        <v>0</v>
      </c>
      <c r="G11" s="25">
        <v>0</v>
      </c>
      <c r="H11" s="51" t="e">
        <v>#DIV/0!</v>
      </c>
      <c r="I11" s="29">
        <v>0</v>
      </c>
      <c r="J11" s="25">
        <v>0</v>
      </c>
      <c r="K11" s="51" t="e">
        <v>#DIV/0!</v>
      </c>
      <c r="L11" s="32">
        <v>0</v>
      </c>
      <c r="M11" s="32">
        <v>0</v>
      </c>
      <c r="N11" s="51" t="e">
        <v>#DIV/0!</v>
      </c>
    </row>
    <row r="12" spans="1:14" ht="26.4" hidden="1" thickBot="1" x14ac:dyDescent="0.55000000000000004">
      <c r="B12" s="33" t="s">
        <v>11</v>
      </c>
      <c r="C12" s="34">
        <v>0</v>
      </c>
      <c r="D12" s="34">
        <v>0</v>
      </c>
      <c r="E12" s="34" t="e">
        <v>#DIV/0!</v>
      </c>
      <c r="F12" s="61">
        <v>0</v>
      </c>
      <c r="G12" s="34">
        <v>0</v>
      </c>
      <c r="H12" s="52" t="e">
        <v>#DIV/0!</v>
      </c>
      <c r="I12" s="35">
        <v>0</v>
      </c>
      <c r="J12" s="34">
        <v>0</v>
      </c>
      <c r="K12" s="52" t="e">
        <v>#DIV/0!</v>
      </c>
      <c r="L12" s="36">
        <v>0</v>
      </c>
      <c r="M12" s="36">
        <v>0</v>
      </c>
      <c r="N12" s="52" t="e">
        <v>#DIV/0!</v>
      </c>
    </row>
    <row r="13" spans="1:14" ht="25.2" thickBot="1" x14ac:dyDescent="0.45">
      <c r="B13" s="37" t="s">
        <v>12</v>
      </c>
      <c r="C13" s="26">
        <v>1826.9774310400001</v>
      </c>
      <c r="D13" s="26">
        <v>471.68790178026671</v>
      </c>
      <c r="E13" s="31">
        <f t="shared" ref="E13:E63" si="0">D13/C13</f>
        <v>0.25817938074459962</v>
      </c>
      <c r="F13" s="46">
        <v>856.98290258000009</v>
      </c>
      <c r="G13" s="26">
        <v>477.21682391999997</v>
      </c>
      <c r="H13" s="53">
        <f t="shared" ref="H13:H63" si="1">G13/F13</f>
        <v>0.55685687833830655</v>
      </c>
      <c r="I13" s="30">
        <v>1522.4646504856801</v>
      </c>
      <c r="J13" s="26">
        <v>259.72488740479997</v>
      </c>
      <c r="K13" s="53">
        <f t="shared" ref="K13:K63" si="2">J13/I13</f>
        <v>0.17059501993819387</v>
      </c>
      <c r="L13" s="26">
        <f>C13+F13+I13</f>
        <v>4206.4249841056808</v>
      </c>
      <c r="M13" s="26">
        <f>D13+G13+J13</f>
        <v>1208.6296131050667</v>
      </c>
      <c r="N13" s="53">
        <f t="shared" ref="N13:N63" si="3">M13/L13</f>
        <v>0.287329411001497</v>
      </c>
    </row>
    <row r="14" spans="1:14" ht="25.2" thickBot="1" x14ac:dyDescent="0.45">
      <c r="B14" s="2" t="s">
        <v>13</v>
      </c>
      <c r="C14" s="26">
        <v>3729.5540243051023</v>
      </c>
      <c r="D14" s="26">
        <v>1777.1237568746667</v>
      </c>
      <c r="E14" s="31">
        <f t="shared" si="0"/>
        <v>0.47649765770742086</v>
      </c>
      <c r="F14" s="46">
        <v>1140</v>
      </c>
      <c r="G14" s="26">
        <v>794.99664905706652</v>
      </c>
      <c r="H14" s="53">
        <f t="shared" si="1"/>
        <v>0.69736548162900569</v>
      </c>
      <c r="I14" s="30">
        <v>552.39950456599991</v>
      </c>
      <c r="J14" s="26">
        <v>124.0212320816</v>
      </c>
      <c r="K14" s="53">
        <f t="shared" si="2"/>
        <v>0.22451365552733243</v>
      </c>
      <c r="L14" s="26">
        <f t="shared" ref="L14:L63" si="4">C14+F14+I14</f>
        <v>5421.9535288711013</v>
      </c>
      <c r="M14" s="26">
        <f t="shared" ref="M14:M62" si="5">D14+G14+J14</f>
        <v>2696.1416380133332</v>
      </c>
      <c r="N14" s="53">
        <f t="shared" si="3"/>
        <v>0.4972638779836045</v>
      </c>
    </row>
    <row r="15" spans="1:14" ht="25.2" thickBot="1" x14ac:dyDescent="0.45">
      <c r="B15" s="2" t="s">
        <v>14</v>
      </c>
      <c r="C15" s="26">
        <v>188.19918262996796</v>
      </c>
      <c r="D15" s="26">
        <v>16.822324999999999</v>
      </c>
      <c r="E15" s="31">
        <f t="shared" si="0"/>
        <v>8.9385749528336639E-2</v>
      </c>
      <c r="F15" s="46">
        <v>294.01772872999999</v>
      </c>
      <c r="G15" s="26">
        <v>53.793284079999999</v>
      </c>
      <c r="H15" s="53">
        <f t="shared" si="1"/>
        <v>0.18295932123671024</v>
      </c>
      <c r="I15" s="30">
        <v>387.96705246687998</v>
      </c>
      <c r="J15" s="26">
        <v>78.724779200000015</v>
      </c>
      <c r="K15" s="53">
        <f t="shared" si="2"/>
        <v>0.20291614635683683</v>
      </c>
      <c r="L15" s="26">
        <f t="shared" si="4"/>
        <v>870.18396382684796</v>
      </c>
      <c r="M15" s="26">
        <f t="shared" si="5"/>
        <v>149.34038828000001</v>
      </c>
      <c r="N15" s="53">
        <f t="shared" si="3"/>
        <v>0.17161932934645099</v>
      </c>
    </row>
    <row r="16" spans="1:14" ht="25.2" thickBot="1" x14ac:dyDescent="0.45">
      <c r="B16" s="2" t="s">
        <v>15</v>
      </c>
      <c r="C16" s="26">
        <v>4487.4387272373451</v>
      </c>
      <c r="D16" s="26">
        <v>2567.5964575592002</v>
      </c>
      <c r="E16" s="31">
        <f t="shared" si="0"/>
        <v>0.57217415403907246</v>
      </c>
      <c r="F16" s="46">
        <v>1353.6895904199998</v>
      </c>
      <c r="G16" s="26">
        <v>942.65804862699997</v>
      </c>
      <c r="H16" s="53">
        <f t="shared" si="1"/>
        <v>0.69636204289236503</v>
      </c>
      <c r="I16" s="30">
        <v>1578.31749937568</v>
      </c>
      <c r="J16" s="26">
        <v>1428.1386146716</v>
      </c>
      <c r="K16" s="53">
        <f t="shared" si="2"/>
        <v>0.90484874889654021</v>
      </c>
      <c r="L16" s="26">
        <f t="shared" si="4"/>
        <v>7419.4458170330254</v>
      </c>
      <c r="M16" s="26">
        <f t="shared" si="5"/>
        <v>4938.3931208577997</v>
      </c>
      <c r="N16" s="53">
        <f t="shared" si="3"/>
        <v>0.66560134579331987</v>
      </c>
    </row>
    <row r="17" spans="2:14" ht="25.2" thickBot="1" x14ac:dyDescent="0.45">
      <c r="B17" s="2" t="s">
        <v>16</v>
      </c>
      <c r="C17" s="26">
        <v>1548.3126596502505</v>
      </c>
      <c r="D17" s="26">
        <v>1667.3298502672001</v>
      </c>
      <c r="E17" s="31">
        <f>D17/C17</f>
        <v>1.0768689643368508</v>
      </c>
      <c r="F17" s="46">
        <v>868.40888436999978</v>
      </c>
      <c r="G17" s="26">
        <v>836.66415379680006</v>
      </c>
      <c r="H17" s="53">
        <f>G17/F17</f>
        <v>0.96344494955710935</v>
      </c>
      <c r="I17" s="30">
        <v>876.04210965296022</v>
      </c>
      <c r="J17" s="26">
        <v>559.93931900199993</v>
      </c>
      <c r="K17" s="53">
        <f>J17/I17</f>
        <v>0.63916941073051514</v>
      </c>
      <c r="L17" s="26">
        <f t="shared" si="4"/>
        <v>3292.7636536732107</v>
      </c>
      <c r="M17" s="26">
        <f t="shared" si="5"/>
        <v>3063.9333230660004</v>
      </c>
      <c r="N17" s="53">
        <f>M17/L17</f>
        <v>0.93050508488456474</v>
      </c>
    </row>
    <row r="18" spans="2:14" ht="25.2" thickBot="1" x14ac:dyDescent="0.45">
      <c r="B18" s="2" t="s">
        <v>17</v>
      </c>
      <c r="C18" s="26">
        <v>2043.3897264160753</v>
      </c>
      <c r="D18" s="26">
        <v>973.68765850720001</v>
      </c>
      <c r="E18" s="31">
        <f t="shared" si="0"/>
        <v>0.4765060947110476</v>
      </c>
      <c r="F18" s="46">
        <v>1528</v>
      </c>
      <c r="G18" s="26">
        <v>1017.3223041791999</v>
      </c>
      <c r="H18" s="53">
        <f t="shared" si="1"/>
        <v>0.66578684828481671</v>
      </c>
      <c r="I18" s="30">
        <v>1008.083186446236</v>
      </c>
      <c r="J18" s="26">
        <v>508.02422777920003</v>
      </c>
      <c r="K18" s="53">
        <f t="shared" si="2"/>
        <v>0.503950700308892</v>
      </c>
      <c r="L18" s="26">
        <f t="shared" si="4"/>
        <v>4579.4729128623112</v>
      </c>
      <c r="M18" s="26">
        <f t="shared" si="5"/>
        <v>2499.0341904655997</v>
      </c>
      <c r="N18" s="53">
        <f t="shared" si="3"/>
        <v>0.54570345496456418</v>
      </c>
    </row>
    <row r="19" spans="2:14" ht="25.2" thickBot="1" x14ac:dyDescent="0.45">
      <c r="B19" s="2" t="s">
        <v>18</v>
      </c>
      <c r="C19" s="26">
        <v>1029.1892020052569</v>
      </c>
      <c r="D19" s="26">
        <v>174.42376600000003</v>
      </c>
      <c r="E19" s="31">
        <f t="shared" si="0"/>
        <v>0.16947687136646533</v>
      </c>
      <c r="F19" s="46">
        <v>708</v>
      </c>
      <c r="G19" s="26">
        <v>146.56323847786669</v>
      </c>
      <c r="H19" s="53">
        <f t="shared" si="1"/>
        <v>0.20701022383879475</v>
      </c>
      <c r="I19" s="30">
        <v>678.29256048963202</v>
      </c>
      <c r="J19" s="26">
        <v>142.51920346453338</v>
      </c>
      <c r="K19" s="53">
        <f t="shared" si="2"/>
        <v>0.21011464929182552</v>
      </c>
      <c r="L19" s="26">
        <f t="shared" si="4"/>
        <v>2415.4817624948892</v>
      </c>
      <c r="M19" s="26">
        <f t="shared" si="5"/>
        <v>463.50620794240012</v>
      </c>
      <c r="N19" s="53">
        <f t="shared" si="3"/>
        <v>0.19188975679272216</v>
      </c>
    </row>
    <row r="20" spans="2:14" ht="25.2" thickBot="1" x14ac:dyDescent="0.45">
      <c r="B20" s="2" t="s">
        <v>19</v>
      </c>
      <c r="C20" s="26">
        <v>9545.7919061780176</v>
      </c>
      <c r="D20" s="26">
        <v>6300.1320105775994</v>
      </c>
      <c r="E20" s="31">
        <f t="shared" si="0"/>
        <v>0.65999050393086467</v>
      </c>
      <c r="F20" s="46">
        <v>2124</v>
      </c>
      <c r="G20" s="26">
        <v>1316.1534136682665</v>
      </c>
      <c r="H20" s="53">
        <f t="shared" si="1"/>
        <v>0.61965791603967346</v>
      </c>
      <c r="I20" s="30">
        <v>2260.6096505393602</v>
      </c>
      <c r="J20" s="26">
        <v>836.52018380799996</v>
      </c>
      <c r="K20" s="53">
        <f t="shared" si="2"/>
        <v>0.37004185291716069</v>
      </c>
      <c r="L20" s="26">
        <f t="shared" si="4"/>
        <v>13930.401556717377</v>
      </c>
      <c r="M20" s="26">
        <f t="shared" si="5"/>
        <v>8452.8056080538663</v>
      </c>
      <c r="N20" s="53">
        <f t="shared" si="3"/>
        <v>0.6067883666984345</v>
      </c>
    </row>
    <row r="21" spans="2:14" ht="25.2" thickBot="1" x14ac:dyDescent="0.45">
      <c r="B21" s="2" t="s">
        <v>20</v>
      </c>
      <c r="C21" s="26">
        <v>22258.301192210001</v>
      </c>
      <c r="D21" s="26">
        <v>16541.400000000001</v>
      </c>
      <c r="E21" s="31">
        <f t="shared" si="0"/>
        <v>0.74315644564056804</v>
      </c>
      <c r="F21" s="46">
        <v>12966.408598239999</v>
      </c>
      <c r="G21" s="26">
        <v>12080</v>
      </c>
      <c r="H21" s="53">
        <f t="shared" si="1"/>
        <v>0.93163807915475405</v>
      </c>
      <c r="I21" s="30">
        <v>6051.888533832639</v>
      </c>
      <c r="J21" s="26">
        <v>7035</v>
      </c>
      <c r="K21" s="53">
        <f t="shared" si="2"/>
        <v>1.1624470544477725</v>
      </c>
      <c r="L21" s="26">
        <f t="shared" si="4"/>
        <v>41276.598324282633</v>
      </c>
      <c r="M21" s="26">
        <f t="shared" si="5"/>
        <v>35656.400000000001</v>
      </c>
      <c r="N21" s="53">
        <f t="shared" si="3"/>
        <v>0.86384056457054692</v>
      </c>
    </row>
    <row r="22" spans="2:14" ht="25.2" thickBot="1" x14ac:dyDescent="0.45">
      <c r="B22" s="2" t="s">
        <v>21</v>
      </c>
      <c r="C22" s="26">
        <v>20466.714050852497</v>
      </c>
      <c r="D22" s="26">
        <v>12718.8047166094</v>
      </c>
      <c r="E22" s="31">
        <f t="shared" si="0"/>
        <v>0.62143853111973413</v>
      </c>
      <c r="F22" s="46">
        <v>9867.213373999999</v>
      </c>
      <c r="G22" s="26">
        <v>8758</v>
      </c>
      <c r="H22" s="53">
        <f t="shared" si="1"/>
        <v>0.88758595441720511</v>
      </c>
      <c r="I22" s="30">
        <v>7248.255937145409</v>
      </c>
      <c r="J22" s="26">
        <v>9943</v>
      </c>
      <c r="K22" s="53">
        <f t="shared" si="2"/>
        <v>1.3717782713831523</v>
      </c>
      <c r="L22" s="26">
        <f t="shared" si="4"/>
        <v>37582.183361997908</v>
      </c>
      <c r="M22" s="26">
        <v>31420</v>
      </c>
      <c r="N22" s="53">
        <f t="shared" si="3"/>
        <v>0.83603445008389421</v>
      </c>
    </row>
    <row r="23" spans="2:14" ht="25.2" thickBot="1" x14ac:dyDescent="0.45">
      <c r="B23" s="2" t="s">
        <v>22</v>
      </c>
      <c r="C23" s="26">
        <v>2282.5432731764718</v>
      </c>
      <c r="D23" s="26">
        <v>626.03032595626667</v>
      </c>
      <c r="E23" s="31">
        <f t="shared" si="0"/>
        <v>0.27426876559718394</v>
      </c>
      <c r="F23" s="46">
        <v>634.83879628</v>
      </c>
      <c r="G23" s="26">
        <v>763.74342878080006</v>
      </c>
      <c r="H23" s="53">
        <f t="shared" si="1"/>
        <v>1.2030509686177808</v>
      </c>
      <c r="I23" s="30">
        <v>1086.5450584751802</v>
      </c>
      <c r="J23" s="26">
        <v>1649.6275061280001</v>
      </c>
      <c r="K23" s="53">
        <f t="shared" si="2"/>
        <v>1.5182320266064533</v>
      </c>
      <c r="L23" s="26">
        <f t="shared" si="4"/>
        <v>4003.9271279316522</v>
      </c>
      <c r="M23" s="26">
        <f t="shared" si="5"/>
        <v>3039.4012608650664</v>
      </c>
      <c r="N23" s="53">
        <f t="shared" si="3"/>
        <v>0.75910503956528297</v>
      </c>
    </row>
    <row r="24" spans="2:14" ht="25.2" thickBot="1" x14ac:dyDescent="0.45">
      <c r="B24" s="2" t="s">
        <v>23</v>
      </c>
      <c r="C24" s="26">
        <v>3159.3823579188961</v>
      </c>
      <c r="D24" s="26">
        <v>1835.6846504360001</v>
      </c>
      <c r="E24" s="31">
        <f t="shared" si="0"/>
        <v>0.58102642936994064</v>
      </c>
      <c r="F24" s="46">
        <v>1960</v>
      </c>
      <c r="G24" s="26">
        <v>1440.6988151052001</v>
      </c>
      <c r="H24" s="53">
        <f t="shared" si="1"/>
        <v>0.73505041587000008</v>
      </c>
      <c r="I24" s="30">
        <v>1913.54275199368</v>
      </c>
      <c r="J24" s="26">
        <v>344.5764226</v>
      </c>
      <c r="K24" s="53">
        <f t="shared" si="2"/>
        <v>0.1800724975917016</v>
      </c>
      <c r="L24" s="26">
        <f t="shared" si="4"/>
        <v>7032.9251099125759</v>
      </c>
      <c r="M24" s="26">
        <f t="shared" si="5"/>
        <v>3620.9598881412003</v>
      </c>
      <c r="N24" s="53">
        <f t="shared" si="3"/>
        <v>0.51485830313159864</v>
      </c>
    </row>
    <row r="25" spans="2:14" ht="25.2" thickBot="1" x14ac:dyDescent="0.45">
      <c r="B25" s="4" t="s">
        <v>24</v>
      </c>
      <c r="C25" s="27">
        <v>72565.793733619881</v>
      </c>
      <c r="D25" s="49">
        <f>SUM(D13:D24)</f>
        <v>45670.723419567803</v>
      </c>
      <c r="E25" s="31">
        <f t="shared" si="0"/>
        <v>0.629369859678231</v>
      </c>
      <c r="F25" s="47">
        <v>34301.559874619998</v>
      </c>
      <c r="G25" s="49">
        <f>SUM(G13:G24)</f>
        <v>28627.810159692199</v>
      </c>
      <c r="H25" s="53">
        <f t="shared" si="1"/>
        <v>0.8345920787373331</v>
      </c>
      <c r="I25" s="64">
        <v>25164.408495469339</v>
      </c>
      <c r="J25" s="49">
        <f>SUM(J13:J24)</f>
        <v>22909.81637613973</v>
      </c>
      <c r="K25" s="53">
        <f t="shared" si="2"/>
        <v>0.91040551897989053</v>
      </c>
      <c r="L25" s="39">
        <f t="shared" si="4"/>
        <v>132031.76210370922</v>
      </c>
      <c r="M25" s="49">
        <f>SUM(M13:M24)</f>
        <v>97208.545238790335</v>
      </c>
      <c r="N25" s="53">
        <f t="shared" si="3"/>
        <v>0.7362512147829573</v>
      </c>
    </row>
    <row r="26" spans="2:14" ht="25.2" thickBot="1" x14ac:dyDescent="0.45">
      <c r="B26" s="5" t="s">
        <v>25</v>
      </c>
      <c r="C26" s="38">
        <v>4712.0608241119708</v>
      </c>
      <c r="D26" s="26">
        <v>5636.9028791557212</v>
      </c>
      <c r="E26" s="31">
        <f t="shared" si="0"/>
        <v>1.1962712472452104</v>
      </c>
      <c r="F26" s="62">
        <v>1374.6695147500002</v>
      </c>
      <c r="G26" s="26">
        <v>2015.98887807094</v>
      </c>
      <c r="H26" s="53">
        <f t="shared" si="1"/>
        <v>1.4665262133477741</v>
      </c>
      <c r="I26" s="65">
        <v>1683.1212311822558</v>
      </c>
      <c r="J26" s="26">
        <v>463.142087414</v>
      </c>
      <c r="K26" s="53">
        <f t="shared" si="2"/>
        <v>0.2751685849085751</v>
      </c>
      <c r="L26" s="26">
        <f t="shared" si="4"/>
        <v>7769.8515700442267</v>
      </c>
      <c r="M26" s="26">
        <f t="shared" si="5"/>
        <v>8116.0338446406613</v>
      </c>
      <c r="N26" s="53">
        <f t="shared" si="3"/>
        <v>1.0445545544178862</v>
      </c>
    </row>
    <row r="27" spans="2:14" ht="25.2" thickBot="1" x14ac:dyDescent="0.45">
      <c r="B27" s="2" t="s">
        <v>26</v>
      </c>
      <c r="C27" s="26">
        <v>47.364387499999999</v>
      </c>
      <c r="D27" s="26">
        <v>33.224002359080004</v>
      </c>
      <c r="E27" s="31">
        <f t="shared" si="0"/>
        <v>0.70145533622872258</v>
      </c>
      <c r="F27" s="46">
        <v>894.51815999999997</v>
      </c>
      <c r="G27" s="26">
        <v>704.40212949120007</v>
      </c>
      <c r="H27" s="53">
        <f t="shared" si="1"/>
        <v>0.78746543221794407</v>
      </c>
      <c r="I27" s="30">
        <v>108.14302955648002</v>
      </c>
      <c r="J27" s="26">
        <v>156.35326996900002</v>
      </c>
      <c r="K27" s="53">
        <f t="shared" si="2"/>
        <v>1.4458007197527343</v>
      </c>
      <c r="L27" s="26">
        <f t="shared" si="4"/>
        <v>1050.02557705648</v>
      </c>
      <c r="M27" s="26">
        <f t="shared" si="5"/>
        <v>893.97940181928016</v>
      </c>
      <c r="N27" s="53">
        <f t="shared" si="3"/>
        <v>0.85138821506173057</v>
      </c>
    </row>
    <row r="28" spans="2:14" ht="25.2" thickBot="1" x14ac:dyDescent="0.45">
      <c r="B28" s="2" t="s">
        <v>27</v>
      </c>
      <c r="C28" s="26">
        <v>9.2472727499999987</v>
      </c>
      <c r="D28" s="26">
        <v>0.1484</v>
      </c>
      <c r="E28" s="31">
        <f t="shared" si="0"/>
        <v>1.6047974793433017E-2</v>
      </c>
      <c r="F28" s="46">
        <v>166.10658000000001</v>
      </c>
      <c r="G28" s="26">
        <v>8.9999999999999992E-5</v>
      </c>
      <c r="H28" s="53">
        <f t="shared" si="1"/>
        <v>5.4182079963358457E-7</v>
      </c>
      <c r="I28" s="30">
        <v>149.57788969648001</v>
      </c>
      <c r="J28" s="26">
        <v>1.8000000000000001E-4</v>
      </c>
      <c r="K28" s="53">
        <f t="shared" si="2"/>
        <v>1.2033864120242091E-6</v>
      </c>
      <c r="L28" s="26">
        <f t="shared" si="4"/>
        <v>324.93174244648003</v>
      </c>
      <c r="M28" s="26">
        <f t="shared" si="5"/>
        <v>0.14867000000000002</v>
      </c>
      <c r="N28" s="53">
        <f t="shared" si="3"/>
        <v>4.575422483523218E-4</v>
      </c>
    </row>
    <row r="29" spans="2:14" ht="25.2" thickBot="1" x14ac:dyDescent="0.45">
      <c r="B29" s="2" t="s">
        <v>28</v>
      </c>
      <c r="C29" s="26">
        <v>84.400627999999998</v>
      </c>
      <c r="D29" s="26">
        <v>82.083833517599984</v>
      </c>
      <c r="E29" s="31">
        <f t="shared" si="0"/>
        <v>0.97255003265615492</v>
      </c>
      <c r="F29" s="46">
        <v>200.72190000000001</v>
      </c>
      <c r="G29" s="26">
        <v>99.64614582599998</v>
      </c>
      <c r="H29" s="53">
        <f t="shared" si="1"/>
        <v>0.49643883316170273</v>
      </c>
      <c r="I29" s="30">
        <v>222.67058232671999</v>
      </c>
      <c r="J29" s="26">
        <v>58.972410055600015</v>
      </c>
      <c r="K29" s="53">
        <f t="shared" si="2"/>
        <v>0.26484149562725356</v>
      </c>
      <c r="L29" s="26">
        <f t="shared" si="4"/>
        <v>507.79311032672001</v>
      </c>
      <c r="M29" s="26">
        <f t="shared" si="5"/>
        <v>240.70238939919997</v>
      </c>
      <c r="N29" s="53">
        <f t="shared" si="3"/>
        <v>0.4740166506873818</v>
      </c>
    </row>
    <row r="30" spans="2:14" ht="25.2" thickBot="1" x14ac:dyDescent="0.45">
      <c r="B30" s="2" t="s">
        <v>29</v>
      </c>
      <c r="C30" s="26">
        <v>2.6206999999999998</v>
      </c>
      <c r="D30" s="26">
        <v>0</v>
      </c>
      <c r="E30" s="31">
        <f t="shared" si="0"/>
        <v>0</v>
      </c>
      <c r="F30" s="46">
        <v>4.2039999999999997</v>
      </c>
      <c r="G30" s="26">
        <v>8.9999999999999992E-5</v>
      </c>
      <c r="H30" s="53">
        <f t="shared" si="1"/>
        <v>2.1408182683158896E-5</v>
      </c>
      <c r="I30" s="30">
        <v>6.4771726982400013</v>
      </c>
      <c r="J30" s="26">
        <v>1.8000000000000001E-4</v>
      </c>
      <c r="K30" s="53">
        <f t="shared" si="2"/>
        <v>2.7789902845868262E-5</v>
      </c>
      <c r="L30" s="26">
        <f t="shared" si="4"/>
        <v>13.30187269824</v>
      </c>
      <c r="M30" s="26">
        <f t="shared" si="5"/>
        <v>2.7E-4</v>
      </c>
      <c r="N30" s="53">
        <f t="shared" si="3"/>
        <v>2.029789384736213E-5</v>
      </c>
    </row>
    <row r="31" spans="2:14" ht="25.2" thickBot="1" x14ac:dyDescent="0.45">
      <c r="B31" s="2" t="s">
        <v>30</v>
      </c>
      <c r="C31" s="26">
        <v>406.77156674999998</v>
      </c>
      <c r="D31" s="26">
        <v>396.42988539839996</v>
      </c>
      <c r="E31" s="31">
        <f t="shared" si="0"/>
        <v>0.97457619411743213</v>
      </c>
      <c r="F31" s="46">
        <v>1862.4139600000001</v>
      </c>
      <c r="G31" s="26">
        <v>125.43111012320001</v>
      </c>
      <c r="H31" s="53">
        <f t="shared" si="1"/>
        <v>6.7348673719778179E-2</v>
      </c>
      <c r="I31" s="30">
        <v>1144.86988149372</v>
      </c>
      <c r="J31" s="26">
        <v>5.8503800000000012</v>
      </c>
      <c r="K31" s="53">
        <f t="shared" si="2"/>
        <v>5.1100828963785549E-3</v>
      </c>
      <c r="L31" s="26">
        <f t="shared" si="4"/>
        <v>3414.0554082437202</v>
      </c>
      <c r="M31" s="26">
        <f t="shared" si="5"/>
        <v>527.71137552159996</v>
      </c>
      <c r="N31" s="53">
        <f t="shared" si="3"/>
        <v>0.15457024342585832</v>
      </c>
    </row>
    <row r="32" spans="2:14" ht="25.2" thickBot="1" x14ac:dyDescent="0.45">
      <c r="B32" s="2" t="s">
        <v>31</v>
      </c>
      <c r="C32" s="26">
        <v>10193.567952122239</v>
      </c>
      <c r="D32" s="26">
        <v>9408.4037544557832</v>
      </c>
      <c r="E32" s="31">
        <f t="shared" si="0"/>
        <v>0.9229745461692842</v>
      </c>
      <c r="F32" s="46">
        <v>3008</v>
      </c>
      <c r="G32" s="26">
        <v>9535.8904215989496</v>
      </c>
      <c r="H32" s="53">
        <f t="shared" si="1"/>
        <v>3.170176336967736</v>
      </c>
      <c r="I32" s="30">
        <v>1976</v>
      </c>
      <c r="J32" s="26">
        <v>793.73050793280004</v>
      </c>
      <c r="K32" s="53">
        <f t="shared" si="2"/>
        <v>0.40168547972307694</v>
      </c>
      <c r="L32" s="26">
        <f t="shared" si="4"/>
        <v>15177.567952122239</v>
      </c>
      <c r="M32" s="26">
        <f t="shared" si="5"/>
        <v>19738.024683987533</v>
      </c>
      <c r="N32" s="53">
        <f t="shared" si="3"/>
        <v>1.3004734847013231</v>
      </c>
    </row>
    <row r="33" spans="2:14" ht="25.2" thickBot="1" x14ac:dyDescent="0.45">
      <c r="B33" s="2" t="s">
        <v>32</v>
      </c>
      <c r="C33" s="26">
        <v>1002.458212405104</v>
      </c>
      <c r="D33" s="26">
        <v>351.97623490399997</v>
      </c>
      <c r="E33" s="31">
        <f t="shared" si="0"/>
        <v>0.35111312426633368</v>
      </c>
      <c r="F33" s="46">
        <v>540</v>
      </c>
      <c r="G33" s="26">
        <v>778.81688999999994</v>
      </c>
      <c r="H33" s="53">
        <f t="shared" si="1"/>
        <v>1.4422534999999999</v>
      </c>
      <c r="I33" s="30">
        <v>1403.6323785030784</v>
      </c>
      <c r="J33" s="26">
        <v>217.07977238400002</v>
      </c>
      <c r="K33" s="53">
        <f t="shared" si="2"/>
        <v>0.15465571734353087</v>
      </c>
      <c r="L33" s="26">
        <f t="shared" si="4"/>
        <v>2946.0905909081821</v>
      </c>
      <c r="M33" s="26">
        <f t="shared" si="5"/>
        <v>1347.8728972879999</v>
      </c>
      <c r="N33" s="53">
        <f t="shared" si="3"/>
        <v>0.45751237298935038</v>
      </c>
    </row>
    <row r="34" spans="2:14" ht="25.2" thickBot="1" x14ac:dyDescent="0.45">
      <c r="B34" s="2" t="s">
        <v>33</v>
      </c>
      <c r="C34" s="26">
        <v>4146.2423126996</v>
      </c>
      <c r="D34" s="26">
        <v>3569.6318109933673</v>
      </c>
      <c r="E34" s="31">
        <f t="shared" si="0"/>
        <v>0.86093178878134491</v>
      </c>
      <c r="F34" s="46">
        <v>1992</v>
      </c>
      <c r="G34" s="26">
        <v>5557.4643456520007</v>
      </c>
      <c r="H34" s="53">
        <f t="shared" si="1"/>
        <v>2.789891739785141</v>
      </c>
      <c r="I34" s="30">
        <v>1407.996213268736</v>
      </c>
      <c r="J34" s="26">
        <v>546.49901749519995</v>
      </c>
      <c r="K34" s="53">
        <f t="shared" si="2"/>
        <v>0.3881395506217124</v>
      </c>
      <c r="L34" s="26">
        <f t="shared" si="4"/>
        <v>7546.238525968336</v>
      </c>
      <c r="M34" s="26">
        <f t="shared" si="5"/>
        <v>9673.5951741405679</v>
      </c>
      <c r="N34" s="53">
        <f t="shared" si="3"/>
        <v>1.2819095421979454</v>
      </c>
    </row>
    <row r="35" spans="2:14" ht="25.2" thickBot="1" x14ac:dyDescent="0.45">
      <c r="B35" s="2" t="s">
        <v>34</v>
      </c>
      <c r="C35" s="26">
        <v>2.6206999999999998</v>
      </c>
      <c r="D35" s="26">
        <v>7.7742193199999994</v>
      </c>
      <c r="E35" s="31">
        <f t="shared" si="0"/>
        <v>2.9664667149998092</v>
      </c>
      <c r="F35" s="46">
        <v>87.782799999999995</v>
      </c>
      <c r="G35" s="26">
        <v>608.60951269999998</v>
      </c>
      <c r="H35" s="53">
        <f t="shared" si="1"/>
        <v>6.9331294137348092</v>
      </c>
      <c r="I35" s="30">
        <v>96.739331277440002</v>
      </c>
      <c r="J35" s="26">
        <v>9.6235481620000023</v>
      </c>
      <c r="K35" s="53">
        <f t="shared" si="2"/>
        <v>9.9479167727555426E-2</v>
      </c>
      <c r="L35" s="26">
        <f t="shared" si="4"/>
        <v>187.14283127744</v>
      </c>
      <c r="M35" s="26">
        <f t="shared" si="5"/>
        <v>626.00728018200004</v>
      </c>
      <c r="N35" s="53">
        <f t="shared" si="3"/>
        <v>3.3450775320051762</v>
      </c>
    </row>
    <row r="36" spans="2:14" ht="25.2" thickBot="1" x14ac:dyDescent="0.45">
      <c r="B36" s="2" t="s">
        <v>35</v>
      </c>
      <c r="C36" s="26">
        <v>536.74534600000004</v>
      </c>
      <c r="D36" s="26">
        <v>1191.9951354823199</v>
      </c>
      <c r="E36" s="31">
        <f t="shared" si="0"/>
        <v>2.2207833647100124</v>
      </c>
      <c r="F36" s="46">
        <v>319.46244267999998</v>
      </c>
      <c r="G36" s="26">
        <v>1569.5992908372491</v>
      </c>
      <c r="H36" s="53">
        <f t="shared" si="1"/>
        <v>4.9132513908982087</v>
      </c>
      <c r="I36" s="30">
        <v>471.29559469825608</v>
      </c>
      <c r="J36" s="26">
        <v>27.926075273999995</v>
      </c>
      <c r="K36" s="53">
        <f t="shared" si="2"/>
        <v>5.9253843210394279E-2</v>
      </c>
      <c r="L36" s="26">
        <f t="shared" si="4"/>
        <v>1327.5033833782561</v>
      </c>
      <c r="M36" s="26">
        <f t="shared" si="5"/>
        <v>2789.520501593569</v>
      </c>
      <c r="N36" s="53">
        <f t="shared" si="3"/>
        <v>2.1013283555592479</v>
      </c>
    </row>
    <row r="37" spans="2:14" ht="25.2" thickBot="1" x14ac:dyDescent="0.45">
      <c r="B37" s="2" t="s">
        <v>36</v>
      </c>
      <c r="C37" s="26">
        <v>48.918362000000002</v>
      </c>
      <c r="D37" s="26">
        <v>37.318379</v>
      </c>
      <c r="E37" s="31">
        <f t="shared" si="0"/>
        <v>0.76287057608347553</v>
      </c>
      <c r="F37" s="46">
        <v>229</v>
      </c>
      <c r="G37" s="26">
        <v>47.867111000000001</v>
      </c>
      <c r="H37" s="53">
        <f t="shared" si="1"/>
        <v>0.20902668558951965</v>
      </c>
      <c r="I37" s="30">
        <v>128.18609085648001</v>
      </c>
      <c r="J37" s="26">
        <v>38.734970879999999</v>
      </c>
      <c r="K37" s="53">
        <f t="shared" si="2"/>
        <v>0.30217764362101135</v>
      </c>
      <c r="L37" s="26">
        <f t="shared" si="4"/>
        <v>406.10445285648001</v>
      </c>
      <c r="M37" s="26">
        <f t="shared" si="5"/>
        <v>123.92046088000001</v>
      </c>
      <c r="N37" s="53">
        <f t="shared" si="3"/>
        <v>0.3051443046446829</v>
      </c>
    </row>
    <row r="38" spans="2:14" ht="25.2" thickBot="1" x14ac:dyDescent="0.45">
      <c r="B38" s="2" t="s">
        <v>37</v>
      </c>
      <c r="C38" s="26">
        <v>16.653400000000001</v>
      </c>
      <c r="D38" s="26">
        <v>0.35</v>
      </c>
      <c r="E38" s="31">
        <f t="shared" si="0"/>
        <v>2.1016729316535959E-2</v>
      </c>
      <c r="F38" s="46">
        <v>352</v>
      </c>
      <c r="G38" s="26">
        <v>51.456089999999996</v>
      </c>
      <c r="H38" s="53">
        <f t="shared" si="1"/>
        <v>0.14618207386363635</v>
      </c>
      <c r="I38" s="30">
        <v>309.58587845824002</v>
      </c>
      <c r="J38" s="26">
        <v>10.01788</v>
      </c>
      <c r="K38" s="53">
        <f t="shared" si="2"/>
        <v>3.2358969504325472E-2</v>
      </c>
      <c r="L38" s="26">
        <f t="shared" si="4"/>
        <v>678.23927845824005</v>
      </c>
      <c r="M38" s="26">
        <f t="shared" si="5"/>
        <v>61.823969999999996</v>
      </c>
      <c r="N38" s="53">
        <f t="shared" si="3"/>
        <v>9.1153626697257947E-2</v>
      </c>
    </row>
    <row r="39" spans="2:14" ht="25.2" thickBot="1" x14ac:dyDescent="0.45">
      <c r="B39" s="2" t="s">
        <v>38</v>
      </c>
      <c r="C39" s="26">
        <v>13.59014775</v>
      </c>
      <c r="D39" s="26">
        <v>15.387700000000001</v>
      </c>
      <c r="E39" s="31">
        <f t="shared" si="0"/>
        <v>1.132268779049882</v>
      </c>
      <c r="F39" s="46">
        <v>53.624712000000009</v>
      </c>
      <c r="G39" s="26">
        <v>4.9460900000000008</v>
      </c>
      <c r="H39" s="53">
        <f t="shared" si="1"/>
        <v>9.2235273916249652E-2</v>
      </c>
      <c r="I39" s="30">
        <v>160.89770003999999</v>
      </c>
      <c r="J39" s="26">
        <v>6.7832800000000013</v>
      </c>
      <c r="K39" s="53">
        <f t="shared" si="2"/>
        <v>4.2158961864051776E-2</v>
      </c>
      <c r="L39" s="26">
        <f t="shared" si="4"/>
        <v>228.11255979000001</v>
      </c>
      <c r="M39" s="26">
        <f t="shared" si="5"/>
        <v>27.117070000000002</v>
      </c>
      <c r="N39" s="53">
        <f t="shared" si="3"/>
        <v>0.1188758305328033</v>
      </c>
    </row>
    <row r="40" spans="2:14" ht="25.2" thickBot="1" x14ac:dyDescent="0.45">
      <c r="B40" s="2" t="s">
        <v>39</v>
      </c>
      <c r="C40" s="26">
        <v>1269.7090012499998</v>
      </c>
      <c r="D40" s="26">
        <v>210.48620930519999</v>
      </c>
      <c r="E40" s="31">
        <f t="shared" si="0"/>
        <v>0.16577515721947397</v>
      </c>
      <c r="F40" s="46">
        <v>1353.6</v>
      </c>
      <c r="G40" s="26">
        <v>1029.07034868449</v>
      </c>
      <c r="H40" s="53">
        <f t="shared" si="1"/>
        <v>0.76024700700686321</v>
      </c>
      <c r="I40" s="30">
        <v>1466.4289629879841</v>
      </c>
      <c r="J40" s="26">
        <v>18.623552199999995</v>
      </c>
      <c r="K40" s="53">
        <f t="shared" si="2"/>
        <v>1.2699934787194051E-2</v>
      </c>
      <c r="L40" s="26">
        <f t="shared" si="4"/>
        <v>4089.7379642379838</v>
      </c>
      <c r="M40" s="26">
        <f t="shared" si="5"/>
        <v>1258.1801101896899</v>
      </c>
      <c r="N40" s="53">
        <f t="shared" si="3"/>
        <v>0.30764320873161832</v>
      </c>
    </row>
    <row r="41" spans="2:14" ht="25.2" thickBot="1" x14ac:dyDescent="0.45">
      <c r="B41" s="2" t="s">
        <v>40</v>
      </c>
      <c r="C41" s="26">
        <v>2.6206999999999998</v>
      </c>
      <c r="D41" s="26">
        <v>0</v>
      </c>
      <c r="E41" s="31">
        <f t="shared" si="0"/>
        <v>0</v>
      </c>
      <c r="F41" s="46">
        <v>85.642800000000008</v>
      </c>
      <c r="G41" s="26">
        <v>8.9999999999999992E-5</v>
      </c>
      <c r="H41" s="53">
        <f t="shared" si="1"/>
        <v>1.0508764309434067E-6</v>
      </c>
      <c r="I41" s="30">
        <v>93.84859999999999</v>
      </c>
      <c r="J41" s="26">
        <v>1.8000000000000001E-4</v>
      </c>
      <c r="K41" s="53">
        <f t="shared" si="2"/>
        <v>1.9179827935632501E-6</v>
      </c>
      <c r="L41" s="26">
        <f t="shared" si="4"/>
        <v>182.1121</v>
      </c>
      <c r="M41" s="26">
        <f t="shared" si="5"/>
        <v>2.7E-4</v>
      </c>
      <c r="N41" s="53">
        <f t="shared" si="3"/>
        <v>1.4826032976392013E-6</v>
      </c>
    </row>
    <row r="42" spans="2:14" ht="25.2" thickBot="1" x14ac:dyDescent="0.45">
      <c r="B42" s="2" t="s">
        <v>41</v>
      </c>
      <c r="C42" s="26">
        <v>0</v>
      </c>
      <c r="D42" s="26">
        <v>0</v>
      </c>
      <c r="E42" s="31">
        <v>0</v>
      </c>
      <c r="F42" s="46">
        <v>0</v>
      </c>
      <c r="G42" s="26">
        <v>8.9999999999999992E-5</v>
      </c>
      <c r="H42" s="53">
        <v>0</v>
      </c>
      <c r="I42" s="30">
        <v>0</v>
      </c>
      <c r="J42" s="26">
        <v>1.8000000000000001E-4</v>
      </c>
      <c r="K42" s="53">
        <v>0</v>
      </c>
      <c r="L42" s="26">
        <f t="shared" si="4"/>
        <v>0</v>
      </c>
      <c r="M42" s="26">
        <f t="shared" si="5"/>
        <v>2.7E-4</v>
      </c>
      <c r="N42" s="53">
        <v>0</v>
      </c>
    </row>
    <row r="43" spans="2:14" ht="25.2" thickBot="1" x14ac:dyDescent="0.45">
      <c r="B43" s="2" t="s">
        <v>42</v>
      </c>
      <c r="C43" s="26">
        <v>5.7943937500000002</v>
      </c>
      <c r="D43" s="26">
        <v>0</v>
      </c>
      <c r="E43" s="31">
        <f t="shared" si="0"/>
        <v>0</v>
      </c>
      <c r="F43" s="46">
        <v>86.994160000000008</v>
      </c>
      <c r="G43" s="26">
        <v>5.1468900000000009</v>
      </c>
      <c r="H43" s="53">
        <f t="shared" si="1"/>
        <v>5.91636266158556E-2</v>
      </c>
      <c r="I43" s="30">
        <v>101.13999904999999</v>
      </c>
      <c r="J43" s="26">
        <v>6.1361800000000004</v>
      </c>
      <c r="K43" s="53">
        <f t="shared" si="2"/>
        <v>6.0670160743886238E-2</v>
      </c>
      <c r="L43" s="26">
        <f t="shared" si="4"/>
        <v>193.92855279999998</v>
      </c>
      <c r="M43" s="26">
        <f t="shared" si="5"/>
        <v>11.283070000000002</v>
      </c>
      <c r="N43" s="53">
        <f t="shared" si="3"/>
        <v>5.8181582016116624E-2</v>
      </c>
    </row>
    <row r="44" spans="2:14" ht="25.2" thickBot="1" x14ac:dyDescent="0.45">
      <c r="B44" s="2" t="s">
        <v>43</v>
      </c>
      <c r="C44" s="26">
        <v>4.6998635000000002</v>
      </c>
      <c r="D44" s="26">
        <v>14.6121</v>
      </c>
      <c r="E44" s="31">
        <f t="shared" si="0"/>
        <v>3.1090477414929176</v>
      </c>
      <c r="F44" s="46">
        <v>50.21255399999999</v>
      </c>
      <c r="G44" s="26">
        <v>104.23969000000001</v>
      </c>
      <c r="H44" s="53">
        <f t="shared" si="1"/>
        <v>2.0759686910169921</v>
      </c>
      <c r="I44" s="30">
        <v>13.16726225</v>
      </c>
      <c r="J44" s="26">
        <v>93.854780000000005</v>
      </c>
      <c r="K44" s="53">
        <f t="shared" si="2"/>
        <v>7.1278887150591999</v>
      </c>
      <c r="L44" s="26">
        <f t="shared" si="4"/>
        <v>68.079679749999997</v>
      </c>
      <c r="M44" s="26">
        <f t="shared" si="5"/>
        <v>212.70657</v>
      </c>
      <c r="N44" s="53">
        <f t="shared" si="3"/>
        <v>3.1243767711759838</v>
      </c>
    </row>
    <row r="45" spans="2:14" ht="25.2" thickBot="1" x14ac:dyDescent="0.45">
      <c r="B45" s="2" t="s">
        <v>44</v>
      </c>
      <c r="C45" s="26">
        <v>2.6206999999999998</v>
      </c>
      <c r="D45" s="26">
        <v>0</v>
      </c>
      <c r="E45" s="31">
        <f t="shared" si="0"/>
        <v>0</v>
      </c>
      <c r="F45" s="46">
        <v>10.1441</v>
      </c>
      <c r="G45" s="26">
        <v>8.9999999999999992E-5</v>
      </c>
      <c r="H45" s="53">
        <f t="shared" si="1"/>
        <v>8.8721522855650082E-6</v>
      </c>
      <c r="I45" s="30">
        <v>25.188500000000001</v>
      </c>
      <c r="J45" s="26">
        <v>2.5800000000000003E-3</v>
      </c>
      <c r="K45" s="53">
        <f t="shared" si="2"/>
        <v>1.024276951783552E-4</v>
      </c>
      <c r="L45" s="26">
        <f t="shared" si="4"/>
        <v>37.953299999999999</v>
      </c>
      <c r="M45" s="26">
        <f t="shared" si="5"/>
        <v>2.6700000000000001E-3</v>
      </c>
      <c r="N45" s="53">
        <f t="shared" si="3"/>
        <v>7.0349613867568838E-5</v>
      </c>
    </row>
    <row r="46" spans="2:14" ht="25.2" thickBot="1" x14ac:dyDescent="0.45">
      <c r="B46" s="3" t="s">
        <v>45</v>
      </c>
      <c r="C46" s="26">
        <v>695.33279600000003</v>
      </c>
      <c r="D46" s="26">
        <v>1378.5075652336002</v>
      </c>
      <c r="E46" s="31">
        <f t="shared" si="0"/>
        <v>1.9825148089715592</v>
      </c>
      <c r="F46" s="46">
        <v>1208</v>
      </c>
      <c r="G46" s="26">
        <v>1356.9543939595999</v>
      </c>
      <c r="H46" s="53">
        <f t="shared" si="1"/>
        <v>1.123306617516225</v>
      </c>
      <c r="I46" s="30">
        <v>612.48082890000001</v>
      </c>
      <c r="J46" s="26">
        <v>49.113011703333335</v>
      </c>
      <c r="K46" s="53">
        <f t="shared" si="2"/>
        <v>8.0187018737450211E-2</v>
      </c>
      <c r="L46" s="26">
        <f t="shared" si="4"/>
        <v>2515.8136248999999</v>
      </c>
      <c r="M46" s="26">
        <f t="shared" si="5"/>
        <v>2784.5749708965336</v>
      </c>
      <c r="N46" s="53">
        <f t="shared" si="3"/>
        <v>1.10682879818143</v>
      </c>
    </row>
    <row r="47" spans="2:14" ht="25.2" thickBot="1" x14ac:dyDescent="0.45">
      <c r="B47" s="4" t="s">
        <v>46</v>
      </c>
      <c r="C47" s="27">
        <v>23204.039266588909</v>
      </c>
      <c r="D47" s="56">
        <f>SUM(D26:D46)</f>
        <v>22335.232109125071</v>
      </c>
      <c r="E47" s="31">
        <f t="shared" si="0"/>
        <v>0.96255793452673477</v>
      </c>
      <c r="F47" s="47">
        <v>13895.857683430002</v>
      </c>
      <c r="G47" s="56">
        <f>SUM(G26:G46)</f>
        <v>23595.529787943637</v>
      </c>
      <c r="H47" s="53">
        <f t="shared" si="1"/>
        <v>1.6980261546633373</v>
      </c>
      <c r="I47" s="64">
        <v>11640.625523739125</v>
      </c>
      <c r="J47" s="56">
        <f>SUM(J26:J46)</f>
        <v>2502.4440234699341</v>
      </c>
      <c r="K47" s="53">
        <f t="shared" si="2"/>
        <v>0.21497504737753265</v>
      </c>
      <c r="L47" s="39">
        <f t="shared" si="4"/>
        <v>48740.522473758036</v>
      </c>
      <c r="M47" s="56">
        <f>SUM(M26:M46)</f>
        <v>48433.205920538625</v>
      </c>
      <c r="N47" s="53">
        <f t="shared" si="3"/>
        <v>0.99369484491298032</v>
      </c>
    </row>
    <row r="48" spans="2:14" ht="25.2" thickBot="1" x14ac:dyDescent="0.45">
      <c r="B48" s="6" t="s">
        <v>47</v>
      </c>
      <c r="C48" s="26">
        <v>188.42070000000001</v>
      </c>
      <c r="D48" s="26">
        <v>75.245189514399996</v>
      </c>
      <c r="E48" s="31">
        <f t="shared" si="0"/>
        <v>0.39934672525046344</v>
      </c>
      <c r="F48" s="46">
        <v>68.683000000000007</v>
      </c>
      <c r="G48" s="26">
        <v>169.15409330239999</v>
      </c>
      <c r="H48" s="53">
        <f t="shared" si="1"/>
        <v>2.4628233085683497</v>
      </c>
      <c r="I48" s="30">
        <v>85.731169999999977</v>
      </c>
      <c r="J48" s="26">
        <v>31.503512316000002</v>
      </c>
      <c r="K48" s="53">
        <f t="shared" si="2"/>
        <v>0.36746859183188579</v>
      </c>
      <c r="L48" s="26">
        <f t="shared" si="4"/>
        <v>342.83486999999997</v>
      </c>
      <c r="M48" s="26">
        <f t="shared" si="5"/>
        <v>275.90279513280001</v>
      </c>
      <c r="N48" s="53">
        <f t="shared" si="3"/>
        <v>0.80476876559493504</v>
      </c>
    </row>
    <row r="49" spans="1:14" ht="25.2" thickBot="1" x14ac:dyDescent="0.45">
      <c r="B49" s="7" t="s">
        <v>48</v>
      </c>
      <c r="C49" s="26">
        <v>69.365799999999993</v>
      </c>
      <c r="D49" s="26">
        <v>0.70776478079999994</v>
      </c>
      <c r="E49" s="31">
        <f t="shared" si="0"/>
        <v>1.0203367953660161E-2</v>
      </c>
      <c r="F49" s="46">
        <v>23.558299999999999</v>
      </c>
      <c r="G49" s="26">
        <v>6.916043804800001</v>
      </c>
      <c r="H49" s="53">
        <f t="shared" si="1"/>
        <v>0.29357142938157682</v>
      </c>
      <c r="I49" s="30">
        <v>8.0374999999999996</v>
      </c>
      <c r="J49" s="26">
        <v>6.3951825631999997</v>
      </c>
      <c r="K49" s="53">
        <f t="shared" si="2"/>
        <v>0.79566812605909798</v>
      </c>
      <c r="L49" s="26">
        <f t="shared" si="4"/>
        <v>100.96159999999999</v>
      </c>
      <c r="M49" s="26">
        <f t="shared" si="5"/>
        <v>14.018991148800001</v>
      </c>
      <c r="N49" s="53">
        <f t="shared" si="3"/>
        <v>0.13885468483859212</v>
      </c>
    </row>
    <row r="50" spans="1:14" ht="25.2" thickBot="1" x14ac:dyDescent="0.45">
      <c r="B50" s="7" t="s">
        <v>49</v>
      </c>
      <c r="C50" s="26">
        <v>66.317599999999999</v>
      </c>
      <c r="D50" s="26">
        <v>18.186697444000004</v>
      </c>
      <c r="E50" s="31">
        <f t="shared" si="0"/>
        <v>0.27423636325801903</v>
      </c>
      <c r="F50" s="46">
        <v>14.1997</v>
      </c>
      <c r="G50" s="26">
        <v>21.126105500000005</v>
      </c>
      <c r="H50" s="53">
        <f t="shared" si="1"/>
        <v>1.4877853405353638</v>
      </c>
      <c r="I50" s="30">
        <v>3.8719999999999999</v>
      </c>
      <c r="J50" s="26">
        <v>62.22352519439999</v>
      </c>
      <c r="K50" s="53">
        <f t="shared" si="2"/>
        <v>16.070125308471074</v>
      </c>
      <c r="L50" s="26">
        <f t="shared" si="4"/>
        <v>84.389300000000006</v>
      </c>
      <c r="M50" s="26">
        <f t="shared" si="5"/>
        <v>101.53632813839999</v>
      </c>
      <c r="N50" s="53">
        <f t="shared" si="3"/>
        <v>1.2031896003213676</v>
      </c>
    </row>
    <row r="51" spans="1:14" ht="25.2" thickBot="1" x14ac:dyDescent="0.45">
      <c r="B51" s="7" t="s">
        <v>50</v>
      </c>
      <c r="C51" s="26">
        <v>79.533000000000001</v>
      </c>
      <c r="D51" s="26">
        <v>69.090476172799995</v>
      </c>
      <c r="E51" s="31">
        <f t="shared" si="0"/>
        <v>0.86870200008549903</v>
      </c>
      <c r="F51" s="46">
        <v>31.167899999999999</v>
      </c>
      <c r="G51" s="26">
        <v>10.94462</v>
      </c>
      <c r="H51" s="53">
        <f t="shared" si="1"/>
        <v>0.35115038228433743</v>
      </c>
      <c r="I51" s="30">
        <v>9.9756999999999998</v>
      </c>
      <c r="J51" s="26">
        <v>36.808832195199997</v>
      </c>
      <c r="K51" s="53">
        <f t="shared" si="2"/>
        <v>3.6898495539360643</v>
      </c>
      <c r="L51" s="26">
        <f t="shared" si="4"/>
        <v>120.67660000000001</v>
      </c>
      <c r="M51" s="26">
        <f t="shared" si="5"/>
        <v>116.84392836799999</v>
      </c>
      <c r="N51" s="53">
        <f t="shared" si="3"/>
        <v>0.96824014239711742</v>
      </c>
    </row>
    <row r="52" spans="1:14" ht="25.2" thickBot="1" x14ac:dyDescent="0.45">
      <c r="B52" s="8" t="s">
        <v>51</v>
      </c>
      <c r="C52" s="26">
        <v>844.69457700000009</v>
      </c>
      <c r="D52" s="26">
        <v>581.73489328799997</v>
      </c>
      <c r="E52" s="31">
        <f t="shared" si="0"/>
        <v>0.68869258679755907</v>
      </c>
      <c r="F52" s="46">
        <v>173.088258</v>
      </c>
      <c r="G52" s="26">
        <v>182.07179000000002</v>
      </c>
      <c r="H52" s="53">
        <f t="shared" si="1"/>
        <v>1.0519014524948309</v>
      </c>
      <c r="I52" s="30">
        <v>97.294698235199988</v>
      </c>
      <c r="J52" s="26">
        <v>73.185250437333352</v>
      </c>
      <c r="K52" s="53">
        <f t="shared" si="2"/>
        <v>0.75220183385959516</v>
      </c>
      <c r="L52" s="26">
        <f t="shared" si="4"/>
        <v>1115.0775332352</v>
      </c>
      <c r="M52" s="26">
        <f t="shared" si="5"/>
        <v>836.9919337253333</v>
      </c>
      <c r="N52" s="53">
        <f t="shared" si="3"/>
        <v>0.75061321637155531</v>
      </c>
    </row>
    <row r="53" spans="1:14" ht="25.2" thickBot="1" x14ac:dyDescent="0.45">
      <c r="B53" s="4" t="s">
        <v>52</v>
      </c>
      <c r="C53" s="27">
        <v>1248.3316770000001</v>
      </c>
      <c r="D53" s="56">
        <f>SUM(D48:D52)</f>
        <v>744.96502119999991</v>
      </c>
      <c r="E53" s="31">
        <f t="shared" si="0"/>
        <v>0.59676849905011253</v>
      </c>
      <c r="F53" s="47">
        <v>310.697158</v>
      </c>
      <c r="G53" s="56">
        <f>SUM(G48:G52)</f>
        <v>390.21265260720003</v>
      </c>
      <c r="H53" s="53">
        <f t="shared" si="1"/>
        <v>1.255926044251747</v>
      </c>
      <c r="I53" s="64">
        <v>204.91106823519999</v>
      </c>
      <c r="J53" s="56">
        <f>SUM(J48:J52)</f>
        <v>210.11630270613335</v>
      </c>
      <c r="K53" s="53">
        <f t="shared" si="2"/>
        <v>1.0254024075700914</v>
      </c>
      <c r="L53" s="39">
        <f t="shared" si="4"/>
        <v>1763.9399032352001</v>
      </c>
      <c r="M53" s="56">
        <f>SUM(M48:M52)</f>
        <v>1345.2939765133333</v>
      </c>
      <c r="N53" s="53">
        <f t="shared" si="3"/>
        <v>0.76266429147952364</v>
      </c>
    </row>
    <row r="54" spans="1:14" s="40" customFormat="1" ht="41.4" customHeight="1" thickBot="1" x14ac:dyDescent="0.45">
      <c r="A54"/>
      <c r="B54" s="9" t="s">
        <v>53</v>
      </c>
      <c r="C54" s="27">
        <v>24452.370943588907</v>
      </c>
      <c r="D54" s="56">
        <f>D47+D53</f>
        <v>23080.197130325072</v>
      </c>
      <c r="E54" s="31">
        <f t="shared" si="0"/>
        <v>0.94388381329444859</v>
      </c>
      <c r="F54" s="47">
        <v>14204</v>
      </c>
      <c r="G54" s="56">
        <f>G47+G53</f>
        <v>23985.742440550835</v>
      </c>
      <c r="H54" s="53">
        <f t="shared" si="1"/>
        <v>1.688661112401495</v>
      </c>
      <c r="I54" s="64">
        <v>11845.536591974329</v>
      </c>
      <c r="J54" s="56">
        <f>J47+J53</f>
        <v>2712.5603261760675</v>
      </c>
      <c r="K54" s="53">
        <f t="shared" si="2"/>
        <v>0.22899429714428474</v>
      </c>
      <c r="L54" s="39">
        <f t="shared" si="4"/>
        <v>50501.90753556323</v>
      </c>
      <c r="M54" s="56">
        <f>M47+M53</f>
        <v>49778.499897051959</v>
      </c>
      <c r="N54" s="53">
        <f t="shared" si="3"/>
        <v>0.98567563734098851</v>
      </c>
    </row>
    <row r="55" spans="1:14" ht="25.2" thickBot="1" x14ac:dyDescent="0.45">
      <c r="B55" s="10" t="s">
        <v>54</v>
      </c>
      <c r="C55" s="26">
        <v>8768.5353777500004</v>
      </c>
      <c r="D55" s="26">
        <v>8148.8175509653329</v>
      </c>
      <c r="E55" s="31">
        <f t="shared" si="0"/>
        <v>0.92932481878818773</v>
      </c>
      <c r="F55" s="46">
        <v>521.95487000000003</v>
      </c>
      <c r="G55" s="26">
        <v>592.65811697300001</v>
      </c>
      <c r="H55" s="53">
        <f t="shared" si="1"/>
        <v>1.1354585444772265</v>
      </c>
      <c r="I55" s="30">
        <v>477.4168899899999</v>
      </c>
      <c r="J55" s="26">
        <v>320.90419064666668</v>
      </c>
      <c r="K55" s="53">
        <f t="shared" si="2"/>
        <v>0.67216765341793505</v>
      </c>
      <c r="L55" s="26">
        <f t="shared" si="4"/>
        <v>9767.9071377399996</v>
      </c>
      <c r="M55" s="26">
        <f t="shared" si="5"/>
        <v>9062.379858585</v>
      </c>
      <c r="N55" s="53">
        <f t="shared" si="3"/>
        <v>0.92777088590153844</v>
      </c>
    </row>
    <row r="56" spans="1:14" ht="25.2" thickBot="1" x14ac:dyDescent="0.45">
      <c r="B56" s="4" t="s">
        <v>55</v>
      </c>
      <c r="C56" s="27">
        <v>8768.5353777500004</v>
      </c>
      <c r="D56" s="56">
        <f>D55</f>
        <v>8148.8175509653329</v>
      </c>
      <c r="E56" s="31">
        <f t="shared" si="0"/>
        <v>0.92932481878818773</v>
      </c>
      <c r="F56" s="47">
        <v>521.95487000000003</v>
      </c>
      <c r="G56" s="56">
        <f>G55</f>
        <v>592.65811697300001</v>
      </c>
      <c r="H56" s="53">
        <f t="shared" si="1"/>
        <v>1.1354585444772265</v>
      </c>
      <c r="I56" s="64">
        <v>477.4168899899999</v>
      </c>
      <c r="J56" s="56">
        <f>J55</f>
        <v>320.90419064666668</v>
      </c>
      <c r="K56" s="53">
        <f t="shared" si="2"/>
        <v>0.67216765341793505</v>
      </c>
      <c r="L56" s="39">
        <f t="shared" si="4"/>
        <v>9767.9071377399996</v>
      </c>
      <c r="M56" s="56">
        <f>M55</f>
        <v>9062.379858585</v>
      </c>
      <c r="N56" s="53">
        <f t="shared" si="3"/>
        <v>0.92777088590153844</v>
      </c>
    </row>
    <row r="57" spans="1:14" ht="43.2" customHeight="1" thickBot="1" x14ac:dyDescent="0.45">
      <c r="B57" s="9" t="s">
        <v>56</v>
      </c>
      <c r="C57" s="27">
        <v>105786.7000549588</v>
      </c>
      <c r="D57" s="56">
        <f>D25+D47+D53+D56</f>
        <v>76899.738100858202</v>
      </c>
      <c r="E57" s="31">
        <f t="shared" si="0"/>
        <v>0.72693200620594922</v>
      </c>
      <c r="F57" s="47">
        <v>49027.514744619992</v>
      </c>
      <c r="G57" s="56">
        <f>G25+G47+G53+G56</f>
        <v>53206.210717216032</v>
      </c>
      <c r="H57" s="53">
        <f t="shared" si="1"/>
        <v>1.0852316499084749</v>
      </c>
      <c r="I57" s="64">
        <v>37487.361977433662</v>
      </c>
      <c r="J57" s="56">
        <f>J25+J47+J53+J56</f>
        <v>25943.280892962466</v>
      </c>
      <c r="K57" s="53">
        <f t="shared" si="2"/>
        <v>0.69205405567293832</v>
      </c>
      <c r="L57" s="39">
        <f t="shared" si="4"/>
        <v>192301.57677701247</v>
      </c>
      <c r="M57" s="56">
        <f>M25+M47+M53+M56</f>
        <v>156049.42499442727</v>
      </c>
      <c r="N57" s="53">
        <f t="shared" si="3"/>
        <v>0.81148281574091208</v>
      </c>
    </row>
    <row r="58" spans="1:14" ht="25.2" thickBot="1" x14ac:dyDescent="0.45">
      <c r="B58" s="10" t="s">
        <v>57</v>
      </c>
      <c r="C58" s="26">
        <v>27236.077887250005</v>
      </c>
      <c r="D58" s="26">
        <v>14266.989192000001</v>
      </c>
      <c r="E58" s="31">
        <f t="shared" si="0"/>
        <v>0.52382686123389266</v>
      </c>
      <c r="F58" s="46">
        <v>681.8</v>
      </c>
      <c r="G58" s="26">
        <v>172.976268</v>
      </c>
      <c r="H58" s="53">
        <f t="shared" si="1"/>
        <v>0.25370529187445001</v>
      </c>
      <c r="I58" s="30">
        <v>1469.7229484000002</v>
      </c>
      <c r="J58" s="26">
        <v>607.3977256666667</v>
      </c>
      <c r="K58" s="53">
        <f t="shared" si="2"/>
        <v>0.41327362162229586</v>
      </c>
      <c r="L58" s="26">
        <f t="shared" si="4"/>
        <v>29387.600835650006</v>
      </c>
      <c r="M58" s="26">
        <f t="shared" si="5"/>
        <v>15047.363185666669</v>
      </c>
      <c r="N58" s="53">
        <f t="shared" si="3"/>
        <v>0.51203101844954824</v>
      </c>
    </row>
    <row r="59" spans="1:14" ht="25.2" thickBot="1" x14ac:dyDescent="0.45">
      <c r="B59" s="4" t="s">
        <v>58</v>
      </c>
      <c r="C59" s="27">
        <v>27236.077887250005</v>
      </c>
      <c r="D59" s="56">
        <f>D58</f>
        <v>14266.989192000001</v>
      </c>
      <c r="E59" s="31">
        <f t="shared" si="0"/>
        <v>0.52382686123389266</v>
      </c>
      <c r="F59" s="63">
        <v>681.8</v>
      </c>
      <c r="G59" s="56">
        <v>172.976268</v>
      </c>
      <c r="H59" s="53">
        <f t="shared" si="1"/>
        <v>0.25370529187445001</v>
      </c>
      <c r="I59" s="64">
        <v>1469.7229484000002</v>
      </c>
      <c r="J59" s="27">
        <v>607.3977256666667</v>
      </c>
      <c r="K59" s="53">
        <f t="shared" si="2"/>
        <v>0.41327362162229586</v>
      </c>
      <c r="L59" s="39">
        <f t="shared" si="4"/>
        <v>29387.600835650006</v>
      </c>
      <c r="M59" s="56">
        <f t="shared" si="5"/>
        <v>15047.363185666669</v>
      </c>
      <c r="N59" s="53">
        <f t="shared" si="3"/>
        <v>0.51203101844954824</v>
      </c>
    </row>
    <row r="60" spans="1:14" ht="25.2" thickBot="1" x14ac:dyDescent="0.45">
      <c r="B60" s="6" t="s">
        <v>59</v>
      </c>
      <c r="C60" s="26">
        <v>990.29104280000001</v>
      </c>
      <c r="D60" s="26">
        <v>87.186689999999984</v>
      </c>
      <c r="E60" s="31">
        <f t="shared" si="0"/>
        <v>8.804148097056784E-2</v>
      </c>
      <c r="F60" s="46">
        <v>65.109144000000001</v>
      </c>
      <c r="G60" s="26">
        <v>0.71509</v>
      </c>
      <c r="H60" s="53">
        <f t="shared" si="1"/>
        <v>1.0982942733819384E-2</v>
      </c>
      <c r="I60" s="30">
        <v>556.46885559999998</v>
      </c>
      <c r="J60" s="26">
        <v>65.14795500000001</v>
      </c>
      <c r="K60" s="53">
        <f t="shared" si="2"/>
        <v>0.11707385659482362</v>
      </c>
      <c r="L60" s="26">
        <f t="shared" si="4"/>
        <v>1611.8690424000001</v>
      </c>
      <c r="M60" s="26">
        <f t="shared" si="5"/>
        <v>153.049735</v>
      </c>
      <c r="N60" s="53">
        <f t="shared" si="3"/>
        <v>9.4951718144617919E-2</v>
      </c>
    </row>
    <row r="61" spans="1:14" ht="25.2" thickBot="1" x14ac:dyDescent="0.45">
      <c r="B61" s="8" t="s">
        <v>60</v>
      </c>
      <c r="C61" s="26">
        <v>18.082000000000001</v>
      </c>
      <c r="D61" s="26">
        <v>3.98</v>
      </c>
      <c r="E61" s="31">
        <f t="shared" si="0"/>
        <v>0.22010839508903882</v>
      </c>
      <c r="F61" s="46">
        <v>35.444400000000002</v>
      </c>
      <c r="G61" s="26">
        <v>83.96841289999999</v>
      </c>
      <c r="H61" s="53">
        <f t="shared" si="1"/>
        <v>2.3690177545677171</v>
      </c>
      <c r="I61" s="30">
        <v>6.3811999999999998</v>
      </c>
      <c r="J61" s="26">
        <v>13.243779999999999</v>
      </c>
      <c r="K61" s="53">
        <f t="shared" si="2"/>
        <v>2.0754372218391524</v>
      </c>
      <c r="L61" s="26">
        <f t="shared" si="4"/>
        <v>59.907600000000002</v>
      </c>
      <c r="M61" s="26">
        <f t="shared" si="5"/>
        <v>101.19219289999999</v>
      </c>
      <c r="N61" s="53">
        <f t="shared" si="3"/>
        <v>1.6891378205770218</v>
      </c>
    </row>
    <row r="62" spans="1:14" ht="25.2" thickBot="1" x14ac:dyDescent="0.45">
      <c r="B62" s="41" t="s">
        <v>61</v>
      </c>
      <c r="C62" s="42">
        <v>1008.3730428</v>
      </c>
      <c r="D62" s="57">
        <v>91.166689999999988</v>
      </c>
      <c r="E62" s="44">
        <f t="shared" si="0"/>
        <v>9.0409685831002451E-2</v>
      </c>
      <c r="F62" s="48">
        <v>100.55354399999999</v>
      </c>
      <c r="G62" s="57">
        <v>84.683502899999993</v>
      </c>
      <c r="H62" s="54">
        <f t="shared" si="1"/>
        <v>0.84217322961784424</v>
      </c>
      <c r="I62" s="66">
        <v>562.85005560000002</v>
      </c>
      <c r="J62" s="42">
        <v>78.391735000000011</v>
      </c>
      <c r="K62" s="54">
        <f t="shared" si="2"/>
        <v>0.13927640980053588</v>
      </c>
      <c r="L62" s="43">
        <f t="shared" si="4"/>
        <v>1671.7766424000001</v>
      </c>
      <c r="M62" s="56">
        <f t="shared" si="5"/>
        <v>254.24192789999998</v>
      </c>
      <c r="N62" s="54">
        <f t="shared" si="3"/>
        <v>0.15207888509257469</v>
      </c>
    </row>
    <row r="63" spans="1:14" ht="25.2" thickBot="1" x14ac:dyDescent="0.45">
      <c r="B63" s="4" t="s">
        <v>62</v>
      </c>
      <c r="C63" s="49">
        <v>134031.15098500878</v>
      </c>
      <c r="D63" s="49">
        <f>D57+D59+D62</f>
        <v>91257.893982858208</v>
      </c>
      <c r="E63" s="58">
        <f t="shared" si="0"/>
        <v>0.68087077751846881</v>
      </c>
      <c r="F63" s="47">
        <v>49810</v>
      </c>
      <c r="G63" s="49">
        <f>G57+G59+G62</f>
        <v>53463.87048811603</v>
      </c>
      <c r="H63" s="55">
        <f t="shared" si="1"/>
        <v>1.0733561631824138</v>
      </c>
      <c r="I63" s="67">
        <v>39519.934981433667</v>
      </c>
      <c r="J63" s="49">
        <f>J57+J59+J62</f>
        <v>26629.070353629133</v>
      </c>
      <c r="K63" s="55">
        <f t="shared" si="2"/>
        <v>0.67381361751074187</v>
      </c>
      <c r="L63" s="45">
        <f t="shared" si="4"/>
        <v>223361.08596644245</v>
      </c>
      <c r="M63" s="49">
        <f>M57+M59+M62</f>
        <v>171351.03010799395</v>
      </c>
      <c r="N63" s="68">
        <f t="shared" si="3"/>
        <v>0.76714808833682679</v>
      </c>
    </row>
    <row r="64" spans="1:14" ht="18" customHeight="1" x14ac:dyDescent="0.4"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24" t="s">
        <v>63</v>
      </c>
    </row>
    <row r="65" spans="2:5" x14ac:dyDescent="0.3">
      <c r="B65" s="20"/>
      <c r="D65" s="21"/>
      <c r="E65" s="21"/>
    </row>
    <row r="66" spans="2:5" x14ac:dyDescent="0.3">
      <c r="B66" s="20"/>
      <c r="D66" s="21"/>
      <c r="E66" s="21"/>
    </row>
    <row r="67" spans="2:5" x14ac:dyDescent="0.3">
      <c r="B67" s="20"/>
      <c r="D67" s="21"/>
      <c r="E67" s="21"/>
    </row>
    <row r="68" spans="2:5" x14ac:dyDescent="0.3">
      <c r="B68" s="20"/>
      <c r="D68" s="21"/>
      <c r="E68" s="21"/>
    </row>
    <row r="69" spans="2:5" x14ac:dyDescent="0.3">
      <c r="B69" s="20"/>
      <c r="D69" s="21"/>
      <c r="E69" s="21"/>
    </row>
    <row r="70" spans="2:5" x14ac:dyDescent="0.3">
      <c r="B70" s="20"/>
      <c r="D70" s="21"/>
      <c r="E70" s="21"/>
    </row>
    <row r="71" spans="2:5" x14ac:dyDescent="0.3">
      <c r="B71" s="20"/>
      <c r="D71" s="21"/>
      <c r="E71" s="21"/>
    </row>
    <row r="72" spans="2:5" x14ac:dyDescent="0.3">
      <c r="B72" s="20"/>
      <c r="D72" s="21"/>
      <c r="E72" s="21"/>
    </row>
    <row r="73" spans="2:5" x14ac:dyDescent="0.3">
      <c r="B73" s="20"/>
      <c r="D73" s="21"/>
      <c r="E73" s="21"/>
    </row>
    <row r="74" spans="2:5" x14ac:dyDescent="0.3">
      <c r="B74" s="20"/>
      <c r="D74" s="21"/>
      <c r="E74" s="21"/>
    </row>
    <row r="75" spans="2:5" x14ac:dyDescent="0.3">
      <c r="B75" s="20"/>
      <c r="D75" s="21"/>
      <c r="E75" s="21"/>
    </row>
    <row r="76" spans="2:5" x14ac:dyDescent="0.3">
      <c r="B76" s="20"/>
      <c r="D76" s="21"/>
      <c r="E76" s="21"/>
    </row>
    <row r="77" spans="2:5" x14ac:dyDescent="0.3">
      <c r="B77" s="20"/>
      <c r="D77" s="21"/>
      <c r="E77" s="21"/>
    </row>
    <row r="78" spans="2:5" x14ac:dyDescent="0.3">
      <c r="B78" s="20"/>
      <c r="D78" s="21"/>
      <c r="E78" s="21"/>
    </row>
    <row r="79" spans="2:5" x14ac:dyDescent="0.3">
      <c r="B79" s="20"/>
      <c r="D79" s="21"/>
      <c r="E79" s="21"/>
    </row>
    <row r="80" spans="2:5" x14ac:dyDescent="0.3">
      <c r="B80" s="20"/>
      <c r="D80" s="21"/>
      <c r="E80" s="21"/>
    </row>
    <row r="81" spans="2:5" x14ac:dyDescent="0.3">
      <c r="B81" s="20"/>
      <c r="D81" s="21"/>
      <c r="E81" s="21"/>
    </row>
    <row r="82" spans="2:5" x14ac:dyDescent="0.3">
      <c r="B82" s="20"/>
      <c r="D82" s="21"/>
      <c r="E82" s="21"/>
    </row>
    <row r="83" spans="2:5" x14ac:dyDescent="0.3">
      <c r="B83" s="20"/>
      <c r="D83" s="21"/>
      <c r="E83" s="21"/>
    </row>
    <row r="84" spans="2:5" x14ac:dyDescent="0.3">
      <c r="B84" s="20"/>
      <c r="D84" s="21"/>
      <c r="E84" s="21"/>
    </row>
    <row r="85" spans="2:5" x14ac:dyDescent="0.3">
      <c r="B85" s="20"/>
      <c r="D85" s="21"/>
      <c r="E85" s="21"/>
    </row>
    <row r="86" spans="2:5" x14ac:dyDescent="0.3">
      <c r="B86" s="20"/>
      <c r="D86" s="21"/>
      <c r="E86" s="21"/>
    </row>
    <row r="87" spans="2:5" x14ac:dyDescent="0.3">
      <c r="B87" s="20"/>
      <c r="D87" s="21"/>
      <c r="E87" s="21"/>
    </row>
    <row r="88" spans="2:5" x14ac:dyDescent="0.3">
      <c r="B88" s="20"/>
      <c r="D88" s="21"/>
      <c r="E88" s="21"/>
    </row>
    <row r="89" spans="2:5" x14ac:dyDescent="0.3">
      <c r="B89" s="20"/>
      <c r="D89" s="21"/>
      <c r="E89" s="21"/>
    </row>
    <row r="90" spans="2:5" x14ac:dyDescent="0.3">
      <c r="B90" s="20"/>
      <c r="D90" s="21"/>
      <c r="E90" s="21"/>
    </row>
    <row r="91" spans="2:5" x14ac:dyDescent="0.3">
      <c r="B91" s="20"/>
      <c r="D91" s="21"/>
      <c r="E91" s="21"/>
    </row>
    <row r="92" spans="2:5" x14ac:dyDescent="0.3">
      <c r="B92" s="20"/>
      <c r="D92" s="21"/>
      <c r="E92" s="21"/>
    </row>
    <row r="93" spans="2:5" x14ac:dyDescent="0.3">
      <c r="B93" s="20"/>
      <c r="D93" s="21"/>
      <c r="E93" s="21"/>
    </row>
    <row r="94" spans="2:5" x14ac:dyDescent="0.3">
      <c r="B94" s="20"/>
      <c r="D94" s="21"/>
      <c r="E94" s="21"/>
    </row>
    <row r="95" spans="2:5" x14ac:dyDescent="0.3">
      <c r="B95" s="20"/>
      <c r="D95" s="21"/>
      <c r="E95" s="21"/>
    </row>
    <row r="96" spans="2:5" x14ac:dyDescent="0.3">
      <c r="B96" s="20"/>
      <c r="D96" s="21"/>
      <c r="E96" s="21"/>
    </row>
    <row r="97" spans="2:5" x14ac:dyDescent="0.3">
      <c r="B97" s="20"/>
      <c r="D97" s="21"/>
      <c r="E97" s="21"/>
    </row>
    <row r="98" spans="2:5" x14ac:dyDescent="0.3">
      <c r="B98" s="20"/>
      <c r="D98" s="21"/>
      <c r="E98" s="21"/>
    </row>
    <row r="99" spans="2:5" x14ac:dyDescent="0.3">
      <c r="B99" s="20"/>
      <c r="D99" s="21"/>
      <c r="E99" s="21"/>
    </row>
    <row r="100" spans="2:5" x14ac:dyDescent="0.3">
      <c r="B100" s="20"/>
      <c r="D100" s="21"/>
      <c r="E100" s="21"/>
    </row>
    <row r="101" spans="2:5" x14ac:dyDescent="0.3">
      <c r="B101" s="20"/>
      <c r="D101" s="21"/>
      <c r="E101" s="21"/>
    </row>
    <row r="102" spans="2:5" x14ac:dyDescent="0.3">
      <c r="B102" s="20"/>
      <c r="D102" s="21"/>
      <c r="E102" s="21"/>
    </row>
    <row r="103" spans="2:5" x14ac:dyDescent="0.3">
      <c r="B103" s="22"/>
      <c r="D103" s="21"/>
      <c r="E103" s="23"/>
    </row>
    <row r="104" spans="2:5" x14ac:dyDescent="0.3">
      <c r="D104" s="21"/>
    </row>
    <row r="105" spans="2:5" x14ac:dyDescent="0.3">
      <c r="D105" s="21"/>
    </row>
    <row r="106" spans="2:5" x14ac:dyDescent="0.3">
      <c r="D106" s="21"/>
    </row>
    <row r="107" spans="2:5" x14ac:dyDescent="0.3">
      <c r="D107" s="21"/>
    </row>
    <row r="108" spans="2:5" x14ac:dyDescent="0.3">
      <c r="D108" s="21"/>
    </row>
    <row r="109" spans="2:5" x14ac:dyDescent="0.3">
      <c r="D109" s="21"/>
    </row>
    <row r="110" spans="2:5" x14ac:dyDescent="0.3">
      <c r="D110" s="21"/>
    </row>
    <row r="111" spans="2:5" x14ac:dyDescent="0.3">
      <c r="D111" s="21"/>
    </row>
    <row r="112" spans="2:5" x14ac:dyDescent="0.3">
      <c r="D112" s="21"/>
    </row>
    <row r="113" spans="4:4" x14ac:dyDescent="0.3">
      <c r="D113" s="21"/>
    </row>
    <row r="114" spans="4:4" x14ac:dyDescent="0.3">
      <c r="D114" s="21"/>
    </row>
    <row r="115" spans="4:4" x14ac:dyDescent="0.3">
      <c r="D115" s="21"/>
    </row>
    <row r="116" spans="4:4" x14ac:dyDescent="0.3">
      <c r="D116" s="21"/>
    </row>
    <row r="117" spans="4:4" x14ac:dyDescent="0.3">
      <c r="D117" s="21"/>
    </row>
  </sheetData>
  <mergeCells count="14">
    <mergeCell ref="F9:H9"/>
    <mergeCell ref="I9:K9"/>
    <mergeCell ref="L9:N9"/>
    <mergeCell ref="M2:N2"/>
    <mergeCell ref="B4:N4"/>
    <mergeCell ref="B5:N5"/>
    <mergeCell ref="B6:N6"/>
    <mergeCell ref="B7:B10"/>
    <mergeCell ref="C7:E8"/>
    <mergeCell ref="F7:H8"/>
    <mergeCell ref="I7:K8"/>
    <mergeCell ref="L7:N8"/>
    <mergeCell ref="C9:E9"/>
    <mergeCell ref="M3:N3"/>
  </mergeCells>
  <pageMargins left="0.55000000000000004" right="0" top="0.9" bottom="0.24" header="0.5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BankWise Achievements Vs Target</vt:lpstr>
      <vt:lpstr>'BankWise Achievements Vs Target'!Print_Area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cp:lastPrinted>2022-05-20T12:54:37Z</cp:lastPrinted>
  <dcterms:created xsi:type="dcterms:W3CDTF">2020-08-10T05:35:40Z</dcterms:created>
  <dcterms:modified xsi:type="dcterms:W3CDTF">2022-05-20T13:03:58Z</dcterms:modified>
</cp:coreProperties>
</file>