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3040" windowHeight="9072" tabRatio="240"/>
  </bookViews>
  <sheets>
    <sheet name="Sheet1" sheetId="7" r:id="rId1"/>
  </sheets>
  <definedNames>
    <definedName name="_xlnm._FilterDatabase" localSheetId="0" hidden="1">Sheet1!$C$1:$C$10</definedName>
    <definedName name="_xlnm.Print_Area" localSheetId="0">Sheet1!$B$1:$AL$9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7" i="7" l="1"/>
  <c r="AL27" i="7"/>
  <c r="AH27" i="7"/>
  <c r="AF27" i="7"/>
  <c r="AD27" i="7"/>
  <c r="AC27" i="7"/>
  <c r="AB27" i="7"/>
  <c r="Z27" i="7"/>
  <c r="X27" i="7"/>
  <c r="V27" i="7"/>
  <c r="P27" i="7"/>
  <c r="N27" i="7"/>
  <c r="L27" i="7"/>
  <c r="J27" i="7"/>
  <c r="H27" i="7"/>
  <c r="F27" i="7"/>
  <c r="E27" i="7"/>
  <c r="D27" i="7"/>
  <c r="I26" i="7"/>
  <c r="G26" i="7"/>
  <c r="I23" i="7"/>
  <c r="G23" i="7"/>
  <c r="AJ14" i="7"/>
  <c r="AK14" i="7" s="1"/>
  <c r="AI14" i="7"/>
  <c r="AE14" i="7"/>
  <c r="M14" i="7"/>
  <c r="AG16" i="7"/>
  <c r="AE16" i="7"/>
  <c r="AA16" i="7"/>
  <c r="G16" i="7"/>
  <c r="AJ27" i="7" l="1"/>
  <c r="AK22" i="7"/>
  <c r="AI22" i="7"/>
  <c r="AG22" i="7"/>
  <c r="Q22" i="7"/>
  <c r="O22" i="7"/>
  <c r="M22" i="7"/>
  <c r="K22" i="7"/>
  <c r="I22" i="7"/>
  <c r="G22" i="7"/>
</calcChain>
</file>

<file path=xl/sharedStrings.xml><?xml version="1.0" encoding="utf-8"?>
<sst xmlns="http://schemas.openxmlformats.org/spreadsheetml/2006/main" count="101" uniqueCount="52">
  <si>
    <t>Total No. of Eligible Operative Current/ Business Accounts</t>
  </si>
  <si>
    <t>Sr. No.</t>
  </si>
  <si>
    <t>Review Format - I</t>
  </si>
  <si>
    <t>No. of Operative SB Accounts ineligible for digital coverage as per bank's Board approved policies</t>
  </si>
  <si>
    <t>No. of Operative Current/ Business Accounts ineligible for digital coverage as per bank's Board approved policies</t>
  </si>
  <si>
    <t>Digital coverage for individuals (Savings Accounts)</t>
  </si>
  <si>
    <t>Digital coverage for Businesses (Current Accounts)</t>
  </si>
  <si>
    <t>% coverage</t>
  </si>
  <si>
    <t>No. of accounts covered</t>
  </si>
  <si>
    <t>Eligible Operative Current/ Business Accounts covered through Net Banking</t>
  </si>
  <si>
    <t>Eligible Operative Current/ Business Accounts covered with POS/ QR</t>
  </si>
  <si>
    <t>Eligible Operative Current/ Business Accounts covered with Mobile Banking etc.</t>
  </si>
  <si>
    <t>Eligible Operative Current/ Business Accounts covered with at least one of facilities - Net Banking/ POS/ QR/ Mobile Banking</t>
  </si>
  <si>
    <t>No. of Accounts</t>
  </si>
  <si>
    <t>Eligible Operative Savings Accounts</t>
  </si>
  <si>
    <t>Of which, no. of women accounts</t>
  </si>
  <si>
    <t>Debit/ RuPay cards coverage</t>
  </si>
  <si>
    <t>Total No. of Accounts covered</t>
  </si>
  <si>
    <t>Internet Banking coverage</t>
  </si>
  <si>
    <t>Mobile Banking + UPI + USSD coverage</t>
  </si>
  <si>
    <t>AEPS coverage</t>
  </si>
  <si>
    <t>Coverage with at least one of the digital modes of payment (Debit/ RuPay cards, Internet banking, Mobile banking, UPI, USSD, AEPS)</t>
  </si>
  <si>
    <t>Out of total no. of women accounts (G6), no of women accounts covered</t>
  </si>
  <si>
    <t>% coverage for women accounts</t>
  </si>
  <si>
    <t>Name of the Bank</t>
  </si>
  <si>
    <t>Canara Bank</t>
  </si>
  <si>
    <t>Central Bank of India</t>
  </si>
  <si>
    <t>Punjab &amp; Sind Bank</t>
  </si>
  <si>
    <t>Indian Overseas Bank</t>
  </si>
  <si>
    <t>State Bank of India</t>
  </si>
  <si>
    <t>Punjab National Bank</t>
  </si>
  <si>
    <t>Bank of Baroda</t>
  </si>
  <si>
    <t>Capital Small Fin Bank Ltd</t>
  </si>
  <si>
    <t>HDFC</t>
  </si>
  <si>
    <t>IDBI</t>
  </si>
  <si>
    <t>Bank of India</t>
  </si>
  <si>
    <t>Indian Bank</t>
  </si>
  <si>
    <t>Union Bank of India</t>
  </si>
  <si>
    <t>DCB</t>
  </si>
  <si>
    <t>Indusind</t>
  </si>
  <si>
    <t>Yes Bank</t>
  </si>
  <si>
    <t>ICICI</t>
  </si>
  <si>
    <t>Punjab Gramin Bank</t>
  </si>
  <si>
    <t>Sangrur Centl Co Op Bank</t>
  </si>
  <si>
    <t>NA</t>
  </si>
  <si>
    <t>Axis Bank</t>
  </si>
  <si>
    <t>G Total</t>
  </si>
  <si>
    <t>41285*</t>
  </si>
  <si>
    <t>14925**</t>
  </si>
  <si>
    <t>Expanding &amp; Deepening of Digital Payments Ecosystem September 2022</t>
  </si>
  <si>
    <t>CSFB</t>
  </si>
  <si>
    <t>Annexure-36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</si>
</sst>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rgb="FF000000"/>
      <name val="Calibri"/>
      <family val="2"/>
    </font>
    <font>
      <b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LiberTAION SANS"/>
      <family val="2"/>
      <charset val="1"/>
    </font>
    <font>
      <b/>
      <sz val="11"/>
      <name val="Calibri"/>
      <family val="2"/>
    </font>
    <font>
      <b/>
      <sz val="10"/>
      <name val="Zurich BT"/>
      <family val="2"/>
      <charset val="1"/>
    </font>
    <font>
      <b/>
      <sz val="14"/>
      <name val="Arial"/>
      <family val="2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LiberTAION SANS"/>
      <family val="2"/>
      <charset val="1"/>
    </font>
    <font>
      <b/>
      <sz val="14"/>
      <name val="Calibri"/>
      <family val="2"/>
    </font>
    <font>
      <b/>
      <sz val="14"/>
      <name val="Book Antiqua"/>
      <family val="1"/>
    </font>
    <font>
      <b/>
      <sz val="14"/>
      <name val="Zurich BT"/>
      <family val="2"/>
      <charset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center"/>
    </xf>
    <xf numFmtId="164" fontId="9" fillId="0" borderId="0"/>
    <xf numFmtId="0" fontId="9" fillId="0" borderId="0"/>
    <xf numFmtId="9" fontId="12" fillId="0" borderId="0" applyFont="0" applyFill="0" applyBorder="0" applyAlignment="0" applyProtection="0"/>
  </cellStyleXfs>
  <cellXfs count="278">
    <xf numFmtId="0" fontId="0" fillId="0" borderId="0" xfId="0"/>
    <xf numFmtId="0" fontId="6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36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2" borderId="44" xfId="0" applyFont="1" applyFill="1" applyBorder="1" applyAlignment="1">
      <alignment horizontal="center" vertical="center"/>
    </xf>
    <xf numFmtId="0" fontId="13" fillId="2" borderId="40" xfId="0" applyNumberFormat="1" applyFont="1" applyFill="1" applyBorder="1" applyAlignment="1">
      <alignment horizontal="center" vertical="center"/>
    </xf>
    <xf numFmtId="0" fontId="13" fillId="2" borderId="42" xfId="0" applyNumberFormat="1" applyFont="1" applyFill="1" applyBorder="1" applyAlignment="1">
      <alignment horizontal="center" vertical="center"/>
    </xf>
    <xf numFmtId="2" fontId="13" fillId="2" borderId="41" xfId="0" applyNumberFormat="1" applyFont="1" applyFill="1" applyBorder="1" applyAlignment="1">
      <alignment horizontal="center" vertical="center"/>
    </xf>
    <xf numFmtId="0" fontId="13" fillId="2" borderId="41" xfId="0" applyNumberFormat="1" applyFont="1" applyFill="1" applyBorder="1" applyAlignment="1">
      <alignment horizontal="center" vertical="center"/>
    </xf>
    <xf numFmtId="2" fontId="13" fillId="2" borderId="42" xfId="0" applyNumberFormat="1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2" fontId="13" fillId="2" borderId="2" xfId="8" applyNumberFormat="1" applyFont="1" applyFill="1" applyBorder="1" applyAlignment="1">
      <alignment horizontal="center" vertical="center"/>
    </xf>
    <xf numFmtId="2" fontId="13" fillId="2" borderId="8" xfId="8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/>
    </xf>
    <xf numFmtId="2" fontId="13" fillId="2" borderId="8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2" fontId="13" fillId="2" borderId="2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6" fillId="3" borderId="4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/>
    </xf>
    <xf numFmtId="0" fontId="13" fillId="2" borderId="25" xfId="0" applyNumberFormat="1" applyFont="1" applyFill="1" applyBorder="1" applyAlignment="1">
      <alignment horizontal="center" vertical="center"/>
    </xf>
    <xf numFmtId="0" fontId="13" fillId="2" borderId="23" xfId="0" applyNumberFormat="1" applyFont="1" applyFill="1" applyBorder="1" applyAlignment="1">
      <alignment horizontal="center" vertical="center"/>
    </xf>
    <xf numFmtId="0" fontId="13" fillId="2" borderId="24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2" fontId="13" fillId="0" borderId="57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2" fontId="13" fillId="0" borderId="55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7" fillId="2" borderId="28" xfId="0" applyFont="1" applyFill="1" applyBorder="1" applyAlignment="1">
      <alignment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22" xfId="0" applyNumberFormat="1" applyFont="1" applyFill="1" applyBorder="1" applyAlignment="1">
      <alignment horizontal="center" vertical="center"/>
    </xf>
    <xf numFmtId="2" fontId="19" fillId="2" borderId="41" xfId="0" applyNumberFormat="1" applyFont="1" applyFill="1" applyBorder="1" applyAlignment="1">
      <alignment horizontal="center" vertical="center"/>
    </xf>
    <xf numFmtId="0" fontId="19" fillId="2" borderId="41" xfId="0" applyNumberFormat="1" applyFont="1" applyFill="1" applyBorder="1" applyAlignment="1">
      <alignment horizontal="center" vertical="center"/>
    </xf>
    <xf numFmtId="2" fontId="19" fillId="2" borderId="42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2" fontId="19" fillId="0" borderId="41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 vertical="center"/>
    </xf>
    <xf numFmtId="2" fontId="19" fillId="2" borderId="21" xfId="0" applyNumberFormat="1" applyFont="1" applyFill="1" applyBorder="1" applyAlignment="1">
      <alignment horizontal="center" vertical="center"/>
    </xf>
    <xf numFmtId="1" fontId="19" fillId="2" borderId="40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2" borderId="40" xfId="0" applyNumberFormat="1" applyFont="1" applyFill="1" applyBorder="1" applyAlignment="1">
      <alignment horizontal="center" vertical="center"/>
    </xf>
    <xf numFmtId="2" fontId="19" fillId="0" borderId="42" xfId="0" applyNumberFormat="1" applyFont="1" applyBorder="1" applyAlignment="1">
      <alignment horizontal="center" vertical="center"/>
    </xf>
    <xf numFmtId="0" fontId="19" fillId="2" borderId="49" xfId="0" applyNumberFormat="1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" borderId="38" xfId="0" applyNumberFormat="1" applyFont="1" applyFill="1" applyBorder="1" applyAlignment="1">
      <alignment horizontal="center" vertical="center"/>
    </xf>
    <xf numFmtId="2" fontId="19" fillId="2" borderId="2" xfId="8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2" fontId="19" fillId="2" borderId="8" xfId="8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2" fontId="19" fillId="0" borderId="2" xfId="8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2" fontId="19" fillId="2" borderId="37" xfId="8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2" borderId="47" xfId="0" applyNumberFormat="1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center" vertical="center"/>
    </xf>
    <xf numFmtId="2" fontId="19" fillId="2" borderId="8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2" fontId="19" fillId="2" borderId="37" xfId="0" applyNumberFormat="1" applyFont="1" applyFill="1" applyBorder="1" applyAlignment="1">
      <alignment horizontal="center" vertical="center"/>
    </xf>
    <xf numFmtId="0" fontId="19" fillId="2" borderId="8" xfId="0" applyNumberFormat="1" applyFont="1" applyFill="1" applyBorder="1" applyAlignment="1">
      <alignment horizontal="center" vertical="center"/>
    </xf>
    <xf numFmtId="0" fontId="19" fillId="2" borderId="37" xfId="0" applyNumberFormat="1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1" fontId="20" fillId="3" borderId="3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2" fontId="20" fillId="3" borderId="8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1" fontId="21" fillId="3" borderId="3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19" fillId="2" borderId="9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4" xfId="0" applyNumberFormat="1" applyFont="1" applyFill="1" applyBorder="1" applyAlignment="1">
      <alignment horizontal="center" vertical="center"/>
    </xf>
    <xf numFmtId="2" fontId="19" fillId="2" borderId="36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3" borderId="9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4" fontId="23" fillId="3" borderId="4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" fontId="23" fillId="3" borderId="36" xfId="0" applyNumberFormat="1" applyFont="1" applyFill="1" applyBorder="1" applyAlignment="1">
      <alignment horizontal="center" vertical="center"/>
    </xf>
    <xf numFmtId="3" fontId="23" fillId="3" borderId="3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2" fontId="23" fillId="3" borderId="4" xfId="0" applyNumberFormat="1" applyFont="1" applyFill="1" applyBorder="1" applyAlignment="1">
      <alignment horizontal="center" vertical="center"/>
    </xf>
    <xf numFmtId="3" fontId="23" fillId="3" borderId="48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2" borderId="36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1" fontId="19" fillId="2" borderId="24" xfId="0" applyNumberFormat="1" applyFont="1" applyFill="1" applyBorder="1" applyAlignment="1">
      <alignment horizontal="center" vertical="center"/>
    </xf>
    <xf numFmtId="0" fontId="19" fillId="2" borderId="24" xfId="0" applyNumberFormat="1" applyFont="1" applyFill="1" applyBorder="1" applyAlignment="1">
      <alignment horizontal="center" vertical="center"/>
    </xf>
    <xf numFmtId="1" fontId="19" fillId="2" borderId="23" xfId="0" applyNumberFormat="1" applyFont="1" applyFill="1" applyBorder="1" applyAlignment="1">
      <alignment horizontal="center" vertical="center"/>
    </xf>
    <xf numFmtId="0" fontId="19" fillId="2" borderId="25" xfId="0" applyNumberFormat="1" applyFont="1" applyFill="1" applyBorder="1" applyAlignment="1">
      <alignment horizontal="center" vertical="center"/>
    </xf>
    <xf numFmtId="2" fontId="19" fillId="2" borderId="24" xfId="0" applyNumberFormat="1" applyFont="1" applyFill="1" applyBorder="1" applyAlignment="1">
      <alignment horizontal="center" vertical="center"/>
    </xf>
    <xf numFmtId="2" fontId="19" fillId="2" borderId="51" xfId="0" applyNumberFormat="1" applyFont="1" applyFill="1" applyBorder="1" applyAlignment="1">
      <alignment horizontal="center" vertical="center"/>
    </xf>
    <xf numFmtId="1" fontId="19" fillId="2" borderId="34" xfId="0" applyNumberFormat="1" applyFont="1" applyFill="1" applyBorder="1" applyAlignment="1">
      <alignment horizontal="center" vertical="center"/>
    </xf>
    <xf numFmtId="0" fontId="19" fillId="2" borderId="33" xfId="0" applyNumberFormat="1" applyFont="1" applyFill="1" applyBorder="1" applyAlignment="1">
      <alignment horizontal="center" vertical="center"/>
    </xf>
    <xf numFmtId="2" fontId="19" fillId="2" borderId="23" xfId="0" applyNumberFormat="1" applyFont="1" applyFill="1" applyBorder="1" applyAlignment="1">
      <alignment horizontal="center" vertical="center"/>
    </xf>
    <xf numFmtId="0" fontId="19" fillId="2" borderId="52" xfId="0" applyNumberFormat="1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2" fontId="19" fillId="0" borderId="57" xfId="0" applyNumberFormat="1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2" fontId="19" fillId="0" borderId="55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2" fontId="19" fillId="0" borderId="54" xfId="0" applyNumberFormat="1" applyFont="1" applyBorder="1" applyAlignment="1">
      <alignment horizontal="center" vertical="center"/>
    </xf>
    <xf numFmtId="1" fontId="19" fillId="0" borderId="56" xfId="0" applyNumberFormat="1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/>
    </xf>
    <xf numFmtId="2" fontId="18" fillId="0" borderId="3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59" xfId="0" applyFont="1" applyBorder="1"/>
    <xf numFmtId="2" fontId="13" fillId="2" borderId="37" xfId="0" applyNumberFormat="1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left" vertical="center"/>
    </xf>
    <xf numFmtId="0" fontId="13" fillId="2" borderId="59" xfId="0" applyFont="1" applyFill="1" applyBorder="1" applyAlignment="1">
      <alignment vertical="center"/>
    </xf>
    <xf numFmtId="0" fontId="13" fillId="0" borderId="59" xfId="0" applyFont="1" applyBorder="1" applyAlignment="1">
      <alignment horizontal="left"/>
    </xf>
    <xf numFmtId="0" fontId="13" fillId="0" borderId="61" xfId="0" applyFont="1" applyBorder="1" applyAlignment="1"/>
    <xf numFmtId="0" fontId="13" fillId="0" borderId="61" xfId="0" applyFont="1" applyBorder="1" applyAlignment="1">
      <alignment horizontal="left"/>
    </xf>
    <xf numFmtId="0" fontId="13" fillId="0" borderId="62" xfId="0" applyFont="1" applyBorder="1"/>
    <xf numFmtId="0" fontId="13" fillId="0" borderId="48" xfId="0" applyFont="1" applyBorder="1" applyAlignment="1">
      <alignment horizontal="center" vertical="center"/>
    </xf>
    <xf numFmtId="0" fontId="13" fillId="2" borderId="30" xfId="0" applyNumberFormat="1" applyFont="1" applyFill="1" applyBorder="1" applyAlignment="1">
      <alignment horizontal="center" vertical="center"/>
    </xf>
    <xf numFmtId="0" fontId="13" fillId="2" borderId="32" xfId="0" applyNumberFormat="1" applyFont="1" applyFill="1" applyBorder="1" applyAlignment="1">
      <alignment horizontal="center" vertical="center"/>
    </xf>
    <xf numFmtId="2" fontId="13" fillId="2" borderId="21" xfId="0" applyNumberFormat="1" applyFont="1" applyFill="1" applyBorder="1" applyAlignment="1">
      <alignment horizontal="center" vertical="center"/>
    </xf>
    <xf numFmtId="0" fontId="13" fillId="2" borderId="37" xfId="0" applyNumberFormat="1" applyFont="1" applyFill="1" applyBorder="1" applyAlignment="1">
      <alignment horizontal="center" vertical="center"/>
    </xf>
    <xf numFmtId="2" fontId="13" fillId="2" borderId="37" xfId="8" applyNumberFormat="1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/>
    </xf>
    <xf numFmtId="4" fontId="16" fillId="3" borderId="36" xfId="0" applyNumberFormat="1" applyFont="1" applyFill="1" applyBorder="1" applyAlignment="1">
      <alignment horizontal="center" vertical="center"/>
    </xf>
    <xf numFmtId="0" fontId="13" fillId="2" borderId="36" xfId="0" applyNumberFormat="1" applyFont="1" applyFill="1" applyBorder="1" applyAlignment="1">
      <alignment horizontal="center" vertical="center"/>
    </xf>
    <xf numFmtId="2" fontId="13" fillId="2" borderId="51" xfId="0" applyNumberFormat="1" applyFont="1" applyFill="1" applyBorder="1" applyAlignment="1">
      <alignment horizontal="center" vertical="center"/>
    </xf>
    <xf numFmtId="2" fontId="13" fillId="2" borderId="3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1" xfId="4"/>
    <cellStyle name="Excel Built-in Normal 2" xfId="3"/>
    <cellStyle name="Excel Built-in Normal 4" xfId="6"/>
    <cellStyle name="Normal" xfId="0" builtinId="0"/>
    <cellStyle name="Normal 2" xfId="2"/>
    <cellStyle name="Normal 3" xfId="7"/>
    <cellStyle name="Normal 4" xfId="5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7"/>
  <sheetViews>
    <sheetView tabSelected="1" topLeftCell="AD15" zoomScale="90" zoomScaleNormal="90" workbookViewId="0">
      <selection activeCell="R1" sqref="R1:AL27"/>
    </sheetView>
  </sheetViews>
  <sheetFormatPr defaultRowHeight="14.4"/>
  <cols>
    <col min="2" max="2" width="7.33203125" bestFit="1" customWidth="1"/>
    <col min="3" max="3" width="23.88671875" customWidth="1"/>
    <col min="4" max="4" width="13" customWidth="1"/>
    <col min="5" max="5" width="15.109375" customWidth="1"/>
    <col min="6" max="6" width="14" customWidth="1"/>
    <col min="7" max="7" width="13.109375" style="2" customWidth="1"/>
    <col min="8" max="8" width="19.6640625" customWidth="1"/>
    <col min="9" max="9" width="12.5546875" style="2" customWidth="1"/>
    <col min="10" max="10" width="20.88671875" customWidth="1"/>
    <col min="11" max="11" width="12.5546875" style="2" customWidth="1"/>
    <col min="12" max="12" width="18.33203125" customWidth="1"/>
    <col min="13" max="13" width="12.5546875" style="3" customWidth="1"/>
    <col min="14" max="14" width="17.88671875" customWidth="1"/>
    <col min="15" max="15" width="12.5546875" style="3" customWidth="1"/>
    <col min="16" max="16" width="19.44140625" customWidth="1"/>
    <col min="17" max="17" width="15.109375" style="2" customWidth="1"/>
    <col min="18" max="18" width="7.33203125" bestFit="1" customWidth="1"/>
    <col min="19" max="19" width="23.88671875" customWidth="1"/>
    <col min="20" max="20" width="16.44140625" customWidth="1"/>
    <col min="21" max="21" width="12.5546875" style="2" customWidth="1"/>
    <col min="22" max="22" width="17.88671875" customWidth="1"/>
    <col min="23" max="23" width="12.5546875" style="3" customWidth="1"/>
    <col min="24" max="24" width="16.109375" customWidth="1"/>
    <col min="25" max="25" width="12.5546875" style="2" customWidth="1"/>
    <col min="26" max="26" width="19" customWidth="1"/>
    <col min="27" max="27" width="12.5546875" style="2" customWidth="1"/>
    <col min="28" max="28" width="18.5546875" customWidth="1"/>
    <col min="29" max="29" width="14.5546875" customWidth="1"/>
    <col min="30" max="30" width="16" customWidth="1"/>
    <col min="31" max="31" width="13.5546875" style="2" customWidth="1"/>
    <col min="32" max="32" width="16.109375" customWidth="1"/>
    <col min="33" max="33" width="15.88671875" style="2" bestFit="1" customWidth="1"/>
    <col min="34" max="34" width="16" customWidth="1"/>
    <col min="35" max="35" width="13.33203125" style="2" customWidth="1"/>
    <col min="36" max="36" width="16.88671875" customWidth="1"/>
    <col min="37" max="37" width="13.6640625" style="2" customWidth="1"/>
    <col min="38" max="38" width="20.6640625" customWidth="1"/>
    <col min="39" max="51" width="9.109375" customWidth="1"/>
  </cols>
  <sheetData>
    <row r="1" spans="2:38" ht="21.6" thickBot="1">
      <c r="B1" s="221" t="s">
        <v>2</v>
      </c>
      <c r="C1" s="222"/>
      <c r="D1" s="185" t="s">
        <v>49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68" t="s">
        <v>51</v>
      </c>
      <c r="R1" s="185" t="s">
        <v>2</v>
      </c>
      <c r="S1" s="199"/>
      <c r="T1" s="185" t="s">
        <v>49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68" t="s">
        <v>51</v>
      </c>
    </row>
    <row r="2" spans="2:38" s="65" customFormat="1" ht="15" customHeight="1">
      <c r="B2" s="269" t="s">
        <v>1</v>
      </c>
      <c r="C2" s="266" t="s">
        <v>24</v>
      </c>
      <c r="D2" s="226" t="s">
        <v>5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  <c r="R2" s="275" t="s">
        <v>1</v>
      </c>
      <c r="S2" s="272" t="s">
        <v>24</v>
      </c>
      <c r="T2" s="195" t="s">
        <v>5</v>
      </c>
      <c r="U2" s="195"/>
      <c r="V2" s="195"/>
      <c r="W2" s="195"/>
      <c r="X2" s="195"/>
      <c r="Y2" s="195"/>
      <c r="Z2" s="195"/>
      <c r="AA2" s="195"/>
      <c r="AB2" s="196"/>
      <c r="AC2" s="237" t="s">
        <v>6</v>
      </c>
      <c r="AD2" s="195"/>
      <c r="AE2" s="195"/>
      <c r="AF2" s="195"/>
      <c r="AG2" s="195"/>
      <c r="AH2" s="195"/>
      <c r="AI2" s="195"/>
      <c r="AJ2" s="195"/>
      <c r="AK2" s="195"/>
      <c r="AL2" s="196"/>
    </row>
    <row r="3" spans="2:38" s="65" customFormat="1" ht="15" thickBot="1">
      <c r="B3" s="270"/>
      <c r="C3" s="267"/>
      <c r="D3" s="229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276"/>
      <c r="S3" s="273"/>
      <c r="T3" s="197"/>
      <c r="U3" s="197"/>
      <c r="V3" s="197"/>
      <c r="W3" s="197"/>
      <c r="X3" s="197"/>
      <c r="Y3" s="197"/>
      <c r="Z3" s="197"/>
      <c r="AA3" s="197"/>
      <c r="AB3" s="198"/>
      <c r="AC3" s="238"/>
      <c r="AD3" s="239"/>
      <c r="AE3" s="239"/>
      <c r="AF3" s="239"/>
      <c r="AG3" s="239"/>
      <c r="AH3" s="239"/>
      <c r="AI3" s="239"/>
      <c r="AJ3" s="239"/>
      <c r="AK3" s="239"/>
      <c r="AL3" s="240"/>
    </row>
    <row r="4" spans="2:38" s="66" customFormat="1" ht="51" customHeight="1" thickBot="1">
      <c r="B4" s="270"/>
      <c r="C4" s="267"/>
      <c r="D4" s="225" t="s">
        <v>14</v>
      </c>
      <c r="E4" s="206"/>
      <c r="F4" s="206" t="s">
        <v>16</v>
      </c>
      <c r="G4" s="206"/>
      <c r="H4" s="206"/>
      <c r="I4" s="206"/>
      <c r="J4" s="206" t="s">
        <v>18</v>
      </c>
      <c r="K4" s="206"/>
      <c r="L4" s="206"/>
      <c r="M4" s="206"/>
      <c r="N4" s="206" t="s">
        <v>19</v>
      </c>
      <c r="O4" s="206"/>
      <c r="P4" s="206"/>
      <c r="Q4" s="243"/>
      <c r="R4" s="276"/>
      <c r="S4" s="273"/>
      <c r="T4" s="211" t="s">
        <v>20</v>
      </c>
      <c r="U4" s="212"/>
      <c r="V4" s="212"/>
      <c r="W4" s="212"/>
      <c r="X4" s="213" t="s">
        <v>21</v>
      </c>
      <c r="Y4" s="214"/>
      <c r="Z4" s="214"/>
      <c r="AA4" s="214"/>
      <c r="AB4" s="204" t="s">
        <v>3</v>
      </c>
      <c r="AC4" s="209" t="s">
        <v>0</v>
      </c>
      <c r="AD4" s="189" t="s">
        <v>9</v>
      </c>
      <c r="AE4" s="190"/>
      <c r="AF4" s="189" t="s">
        <v>10</v>
      </c>
      <c r="AG4" s="190"/>
      <c r="AH4" s="189" t="s">
        <v>11</v>
      </c>
      <c r="AI4" s="190"/>
      <c r="AJ4" s="189" t="s">
        <v>12</v>
      </c>
      <c r="AK4" s="190"/>
      <c r="AL4" s="241" t="s">
        <v>4</v>
      </c>
    </row>
    <row r="5" spans="2:38" s="66" customFormat="1" ht="15" customHeight="1">
      <c r="B5" s="270"/>
      <c r="C5" s="267"/>
      <c r="D5" s="233" t="s">
        <v>13</v>
      </c>
      <c r="E5" s="232" t="s">
        <v>15</v>
      </c>
      <c r="F5" s="215" t="s">
        <v>17</v>
      </c>
      <c r="G5" s="207" t="s">
        <v>7</v>
      </c>
      <c r="H5" s="215" t="s">
        <v>22</v>
      </c>
      <c r="I5" s="235" t="s">
        <v>23</v>
      </c>
      <c r="J5" s="215" t="s">
        <v>17</v>
      </c>
      <c r="K5" s="207" t="s">
        <v>7</v>
      </c>
      <c r="L5" s="215" t="s">
        <v>22</v>
      </c>
      <c r="M5" s="235" t="s">
        <v>23</v>
      </c>
      <c r="N5" s="215" t="s">
        <v>17</v>
      </c>
      <c r="O5" s="207" t="s">
        <v>7</v>
      </c>
      <c r="P5" s="215" t="s">
        <v>22</v>
      </c>
      <c r="Q5" s="217" t="s">
        <v>23</v>
      </c>
      <c r="R5" s="276"/>
      <c r="S5" s="273"/>
      <c r="T5" s="219" t="s">
        <v>17</v>
      </c>
      <c r="U5" s="191" t="s">
        <v>7</v>
      </c>
      <c r="V5" s="200" t="s">
        <v>22</v>
      </c>
      <c r="W5" s="202" t="s">
        <v>23</v>
      </c>
      <c r="X5" s="200" t="s">
        <v>17</v>
      </c>
      <c r="Y5" s="223" t="s">
        <v>7</v>
      </c>
      <c r="Z5" s="200" t="s">
        <v>22</v>
      </c>
      <c r="AA5" s="202" t="s">
        <v>23</v>
      </c>
      <c r="AB5" s="205"/>
      <c r="AC5" s="210"/>
      <c r="AD5" s="187" t="s">
        <v>8</v>
      </c>
      <c r="AE5" s="193" t="s">
        <v>7</v>
      </c>
      <c r="AF5" s="187" t="s">
        <v>8</v>
      </c>
      <c r="AG5" s="193" t="s">
        <v>7</v>
      </c>
      <c r="AH5" s="187" t="s">
        <v>8</v>
      </c>
      <c r="AI5" s="193" t="s">
        <v>7</v>
      </c>
      <c r="AJ5" s="187" t="s">
        <v>8</v>
      </c>
      <c r="AK5" s="193" t="s">
        <v>7</v>
      </c>
      <c r="AL5" s="205"/>
    </row>
    <row r="6" spans="2:38" s="67" customFormat="1" ht="53.25" customHeight="1" thickBot="1">
      <c r="B6" s="271"/>
      <c r="C6" s="268"/>
      <c r="D6" s="234"/>
      <c r="E6" s="216"/>
      <c r="F6" s="216"/>
      <c r="G6" s="208"/>
      <c r="H6" s="216"/>
      <c r="I6" s="236"/>
      <c r="J6" s="216"/>
      <c r="K6" s="208"/>
      <c r="L6" s="216"/>
      <c r="M6" s="236"/>
      <c r="N6" s="216"/>
      <c r="O6" s="208"/>
      <c r="P6" s="216"/>
      <c r="Q6" s="218"/>
      <c r="R6" s="277"/>
      <c r="S6" s="274"/>
      <c r="T6" s="220"/>
      <c r="U6" s="192"/>
      <c r="V6" s="201"/>
      <c r="W6" s="203"/>
      <c r="X6" s="201"/>
      <c r="Y6" s="224"/>
      <c r="Z6" s="201"/>
      <c r="AA6" s="203"/>
      <c r="AB6" s="205"/>
      <c r="AC6" s="210"/>
      <c r="AD6" s="188"/>
      <c r="AE6" s="194"/>
      <c r="AF6" s="188"/>
      <c r="AG6" s="194"/>
      <c r="AH6" s="188"/>
      <c r="AI6" s="194"/>
      <c r="AJ6" s="188"/>
      <c r="AK6" s="194"/>
      <c r="AL6" s="242"/>
    </row>
    <row r="7" spans="2:38" s="9" customFormat="1" ht="35.4" customHeight="1">
      <c r="B7" s="14">
        <v>1</v>
      </c>
      <c r="C7" s="246" t="s">
        <v>29</v>
      </c>
      <c r="D7" s="15">
        <v>124555</v>
      </c>
      <c r="E7" s="16">
        <v>52858</v>
      </c>
      <c r="F7" s="15">
        <v>81195</v>
      </c>
      <c r="G7" s="255">
        <v>65.19</v>
      </c>
      <c r="H7" s="15">
        <v>31211</v>
      </c>
      <c r="I7" s="19">
        <v>59.05</v>
      </c>
      <c r="J7" s="15">
        <v>33941</v>
      </c>
      <c r="K7" s="17">
        <v>27.25</v>
      </c>
      <c r="L7" s="18">
        <v>8744</v>
      </c>
      <c r="M7" s="19">
        <v>16.54</v>
      </c>
      <c r="N7" s="15">
        <v>23275</v>
      </c>
      <c r="O7" s="17">
        <v>18.690000000000001</v>
      </c>
      <c r="P7" s="18">
        <v>5106</v>
      </c>
      <c r="Q7" s="19">
        <v>9.66</v>
      </c>
      <c r="R7" s="69">
        <v>1</v>
      </c>
      <c r="S7" s="69" t="s">
        <v>29</v>
      </c>
      <c r="T7" s="70">
        <v>119387</v>
      </c>
      <c r="U7" s="71">
        <v>95.85</v>
      </c>
      <c r="V7" s="72">
        <v>50720</v>
      </c>
      <c r="W7" s="73">
        <v>95.96</v>
      </c>
      <c r="X7" s="74">
        <v>122761</v>
      </c>
      <c r="Y7" s="75">
        <v>98.56</v>
      </c>
      <c r="Z7" s="76">
        <v>51943</v>
      </c>
      <c r="AA7" s="77">
        <v>98.27</v>
      </c>
      <c r="AB7" s="78">
        <v>11712</v>
      </c>
      <c r="AC7" s="79">
        <v>2070</v>
      </c>
      <c r="AD7" s="80">
        <v>972</v>
      </c>
      <c r="AE7" s="73">
        <v>46.96</v>
      </c>
      <c r="AF7" s="80">
        <v>556</v>
      </c>
      <c r="AG7" s="73">
        <v>26.86</v>
      </c>
      <c r="AH7" s="80">
        <v>278</v>
      </c>
      <c r="AI7" s="73">
        <v>13.43</v>
      </c>
      <c r="AJ7" s="80">
        <v>1332</v>
      </c>
      <c r="AK7" s="81">
        <v>64.349999999999994</v>
      </c>
      <c r="AL7" s="82">
        <v>0</v>
      </c>
    </row>
    <row r="8" spans="2:38" s="1" customFormat="1" ht="35.4" customHeight="1">
      <c r="B8" s="20">
        <v>2</v>
      </c>
      <c r="C8" s="247" t="s">
        <v>25</v>
      </c>
      <c r="D8" s="53">
        <v>26401</v>
      </c>
      <c r="E8" s="54">
        <v>10824</v>
      </c>
      <c r="F8" s="53">
        <v>17424</v>
      </c>
      <c r="G8" s="256">
        <v>65.989999999999995</v>
      </c>
      <c r="H8" s="53">
        <v>4870</v>
      </c>
      <c r="I8" s="22">
        <v>44.99</v>
      </c>
      <c r="J8" s="53">
        <v>9200</v>
      </c>
      <c r="K8" s="55">
        <v>34.840000000000003</v>
      </c>
      <c r="L8" s="55">
        <v>3463</v>
      </c>
      <c r="M8" s="54">
        <v>31.99</v>
      </c>
      <c r="N8" s="53">
        <v>6336</v>
      </c>
      <c r="O8" s="55">
        <v>23.99</v>
      </c>
      <c r="P8" s="55">
        <v>3600</v>
      </c>
      <c r="Q8" s="54">
        <v>33.25</v>
      </c>
      <c r="R8" s="83">
        <v>2</v>
      </c>
      <c r="S8" s="83" t="s">
        <v>25</v>
      </c>
      <c r="T8" s="84">
        <v>0</v>
      </c>
      <c r="U8" s="85">
        <v>0</v>
      </c>
      <c r="V8" s="85">
        <v>0</v>
      </c>
      <c r="W8" s="86">
        <v>0</v>
      </c>
      <c r="X8" s="87">
        <v>17500</v>
      </c>
      <c r="Y8" s="88">
        <v>66.28</v>
      </c>
      <c r="Z8" s="88">
        <v>5763</v>
      </c>
      <c r="AA8" s="89">
        <v>53.24</v>
      </c>
      <c r="AB8" s="90">
        <v>0</v>
      </c>
      <c r="AC8" s="86">
        <v>410</v>
      </c>
      <c r="AD8" s="90">
        <v>150</v>
      </c>
      <c r="AE8" s="86">
        <v>36.58</v>
      </c>
      <c r="AF8" s="90">
        <v>355</v>
      </c>
      <c r="AG8" s="86">
        <v>86.58</v>
      </c>
      <c r="AH8" s="90">
        <v>125</v>
      </c>
      <c r="AI8" s="86">
        <v>30.48</v>
      </c>
      <c r="AJ8" s="90">
        <v>365</v>
      </c>
      <c r="AK8" s="86">
        <v>89.02</v>
      </c>
      <c r="AL8" s="91">
        <v>0</v>
      </c>
    </row>
    <row r="9" spans="2:38" s="1" customFormat="1" ht="35.4" customHeight="1">
      <c r="B9" s="20">
        <v>3</v>
      </c>
      <c r="C9" s="247" t="s">
        <v>26</v>
      </c>
      <c r="D9" s="23">
        <v>18921</v>
      </c>
      <c r="E9" s="22">
        <v>7742</v>
      </c>
      <c r="F9" s="23">
        <v>9685</v>
      </c>
      <c r="G9" s="257">
        <v>51.18</v>
      </c>
      <c r="H9" s="23">
        <v>4251</v>
      </c>
      <c r="I9" s="25">
        <v>58.39</v>
      </c>
      <c r="J9" s="23">
        <v>3925</v>
      </c>
      <c r="K9" s="24">
        <v>20.74</v>
      </c>
      <c r="L9" s="21">
        <v>1305</v>
      </c>
      <c r="M9" s="25">
        <v>16.86</v>
      </c>
      <c r="N9" s="23">
        <v>7421</v>
      </c>
      <c r="O9" s="24">
        <v>39.22</v>
      </c>
      <c r="P9" s="21">
        <v>3204</v>
      </c>
      <c r="Q9" s="25">
        <v>41.38</v>
      </c>
      <c r="R9" s="83">
        <v>3</v>
      </c>
      <c r="S9" s="83" t="s">
        <v>26</v>
      </c>
      <c r="T9" s="92">
        <v>4875</v>
      </c>
      <c r="U9" s="93">
        <v>25.76</v>
      </c>
      <c r="V9" s="94">
        <v>2574</v>
      </c>
      <c r="W9" s="95">
        <v>33.24</v>
      </c>
      <c r="X9" s="96">
        <v>11574</v>
      </c>
      <c r="Y9" s="97">
        <v>61.17</v>
      </c>
      <c r="Z9" s="98">
        <v>6324</v>
      </c>
      <c r="AA9" s="99">
        <v>81.680000000000007</v>
      </c>
      <c r="AB9" s="100">
        <v>0</v>
      </c>
      <c r="AC9" s="101">
        <v>339</v>
      </c>
      <c r="AD9" s="102">
        <v>229</v>
      </c>
      <c r="AE9" s="95">
        <v>67.55</v>
      </c>
      <c r="AF9" s="102">
        <v>199</v>
      </c>
      <c r="AG9" s="95">
        <v>58.7</v>
      </c>
      <c r="AH9" s="102">
        <v>121</v>
      </c>
      <c r="AI9" s="95">
        <v>35.69</v>
      </c>
      <c r="AJ9" s="102">
        <v>229</v>
      </c>
      <c r="AK9" s="95">
        <v>67.55</v>
      </c>
      <c r="AL9" s="103">
        <v>0</v>
      </c>
    </row>
    <row r="10" spans="2:38" s="1" customFormat="1" ht="35.4" customHeight="1">
      <c r="B10" s="27">
        <v>4</v>
      </c>
      <c r="C10" s="244" t="s">
        <v>27</v>
      </c>
      <c r="D10" s="53">
        <v>28145</v>
      </c>
      <c r="E10" s="54">
        <v>8965</v>
      </c>
      <c r="F10" s="53">
        <v>12498</v>
      </c>
      <c r="G10" s="256">
        <v>44.4</v>
      </c>
      <c r="H10" s="53">
        <v>3945</v>
      </c>
      <c r="I10" s="22">
        <v>44.04</v>
      </c>
      <c r="J10" s="53">
        <v>1979</v>
      </c>
      <c r="K10" s="55">
        <v>7.01</v>
      </c>
      <c r="L10" s="55">
        <v>235</v>
      </c>
      <c r="M10" s="54">
        <v>2.7</v>
      </c>
      <c r="N10" s="53">
        <v>3565</v>
      </c>
      <c r="O10" s="55">
        <v>12.67</v>
      </c>
      <c r="P10" s="55">
        <v>815</v>
      </c>
      <c r="Q10" s="54">
        <v>9.1</v>
      </c>
      <c r="R10" s="104">
        <v>4</v>
      </c>
      <c r="S10" s="104" t="s">
        <v>27</v>
      </c>
      <c r="T10" s="84">
        <v>24480</v>
      </c>
      <c r="U10" s="85">
        <v>87.01</v>
      </c>
      <c r="V10" s="85">
        <v>7795</v>
      </c>
      <c r="W10" s="86">
        <v>88.01</v>
      </c>
      <c r="X10" s="87">
        <v>24480</v>
      </c>
      <c r="Y10" s="88">
        <v>87.01</v>
      </c>
      <c r="Z10" s="88">
        <v>7795</v>
      </c>
      <c r="AA10" s="89">
        <v>88.01</v>
      </c>
      <c r="AB10" s="90">
        <v>0</v>
      </c>
      <c r="AC10" s="86">
        <v>339</v>
      </c>
      <c r="AD10" s="90">
        <v>80</v>
      </c>
      <c r="AE10" s="86">
        <v>23.6</v>
      </c>
      <c r="AF10" s="90">
        <v>144</v>
      </c>
      <c r="AG10" s="86">
        <v>42.47</v>
      </c>
      <c r="AH10" s="90">
        <v>60</v>
      </c>
      <c r="AI10" s="86">
        <v>17.7</v>
      </c>
      <c r="AJ10" s="90">
        <v>180</v>
      </c>
      <c r="AK10" s="86">
        <v>53.1</v>
      </c>
      <c r="AL10" s="91">
        <v>0</v>
      </c>
    </row>
    <row r="11" spans="2:38" s="1" customFormat="1" ht="35.4" customHeight="1">
      <c r="B11" s="27">
        <v>5</v>
      </c>
      <c r="C11" s="244" t="s">
        <v>28</v>
      </c>
      <c r="D11" s="23">
        <v>7181</v>
      </c>
      <c r="E11" s="22">
        <v>3653</v>
      </c>
      <c r="F11" s="23">
        <v>4591</v>
      </c>
      <c r="G11" s="256">
        <v>63.88</v>
      </c>
      <c r="H11" s="23">
        <v>2081</v>
      </c>
      <c r="I11" s="22">
        <v>56.98</v>
      </c>
      <c r="J11" s="23">
        <v>1220</v>
      </c>
      <c r="K11" s="21">
        <v>17.010000000000002</v>
      </c>
      <c r="L11" s="21">
        <v>292</v>
      </c>
      <c r="M11" s="22">
        <v>8.01</v>
      </c>
      <c r="N11" s="23">
        <v>5027</v>
      </c>
      <c r="O11" s="21">
        <v>70.010000000000005</v>
      </c>
      <c r="P11" s="21">
        <v>2922</v>
      </c>
      <c r="Q11" s="22">
        <v>79.98</v>
      </c>
      <c r="R11" s="104">
        <v>5</v>
      </c>
      <c r="S11" s="104" t="s">
        <v>28</v>
      </c>
      <c r="T11" s="105">
        <v>6750</v>
      </c>
      <c r="U11" s="106">
        <v>0.93989999999999996</v>
      </c>
      <c r="V11" s="94">
        <v>3543</v>
      </c>
      <c r="W11" s="107">
        <v>97.98</v>
      </c>
      <c r="X11" s="96">
        <v>7102</v>
      </c>
      <c r="Y11" s="108">
        <v>99.01</v>
      </c>
      <c r="Z11" s="98">
        <v>3543</v>
      </c>
      <c r="AA11" s="109">
        <v>96.91</v>
      </c>
      <c r="AB11" s="100">
        <v>0</v>
      </c>
      <c r="AC11" s="101">
        <v>115</v>
      </c>
      <c r="AD11" s="102">
        <v>45</v>
      </c>
      <c r="AE11" s="107">
        <v>39.130000000000003</v>
      </c>
      <c r="AF11" s="102">
        <v>23</v>
      </c>
      <c r="AG11" s="107">
        <v>20</v>
      </c>
      <c r="AH11" s="102">
        <v>65</v>
      </c>
      <c r="AI11" s="107">
        <v>56.52</v>
      </c>
      <c r="AJ11" s="102">
        <v>65</v>
      </c>
      <c r="AK11" s="107">
        <v>56.52</v>
      </c>
      <c r="AL11" s="103">
        <v>0</v>
      </c>
    </row>
    <row r="12" spans="2:38" s="1" customFormat="1" ht="35.4" customHeight="1">
      <c r="B12" s="27">
        <v>6</v>
      </c>
      <c r="C12" s="244" t="s">
        <v>30</v>
      </c>
      <c r="D12" s="53">
        <v>121016</v>
      </c>
      <c r="E12" s="54">
        <v>51372</v>
      </c>
      <c r="F12" s="23">
        <v>53278</v>
      </c>
      <c r="G12" s="256">
        <v>44.02</v>
      </c>
      <c r="H12" s="23">
        <v>20036</v>
      </c>
      <c r="I12" s="22">
        <v>39.01</v>
      </c>
      <c r="J12" s="23">
        <v>37590</v>
      </c>
      <c r="K12" s="21">
        <v>31.06</v>
      </c>
      <c r="L12" s="21">
        <v>12715</v>
      </c>
      <c r="M12" s="22">
        <v>24.75</v>
      </c>
      <c r="N12" s="23">
        <v>36568</v>
      </c>
      <c r="O12" s="21">
        <v>30.22</v>
      </c>
      <c r="P12" s="21">
        <v>11675</v>
      </c>
      <c r="Q12" s="22">
        <v>22.73</v>
      </c>
      <c r="R12" s="104">
        <v>6</v>
      </c>
      <c r="S12" s="104" t="s">
        <v>30</v>
      </c>
      <c r="T12" s="105">
        <v>71569</v>
      </c>
      <c r="U12" s="94">
        <v>59.14</v>
      </c>
      <c r="V12" s="94">
        <v>30524</v>
      </c>
      <c r="W12" s="110">
        <v>59.42</v>
      </c>
      <c r="X12" s="96">
        <v>95217</v>
      </c>
      <c r="Y12" s="98">
        <v>78.680000000000007</v>
      </c>
      <c r="Z12" s="98">
        <v>39320</v>
      </c>
      <c r="AA12" s="111">
        <v>76.540000000000006</v>
      </c>
      <c r="AB12" s="100">
        <v>8018</v>
      </c>
      <c r="AC12" s="101">
        <v>2043</v>
      </c>
      <c r="AD12" s="102">
        <v>1098</v>
      </c>
      <c r="AE12" s="110">
        <v>53.74</v>
      </c>
      <c r="AF12" s="102">
        <v>24</v>
      </c>
      <c r="AG12" s="110">
        <v>1.18</v>
      </c>
      <c r="AH12" s="102">
        <v>486</v>
      </c>
      <c r="AI12" s="110">
        <v>23.79</v>
      </c>
      <c r="AJ12" s="102">
        <v>1114</v>
      </c>
      <c r="AK12" s="110">
        <v>54.52</v>
      </c>
      <c r="AL12" s="103">
        <v>600</v>
      </c>
    </row>
    <row r="13" spans="2:38" s="1" customFormat="1" ht="35.4" customHeight="1">
      <c r="B13" s="27">
        <v>7</v>
      </c>
      <c r="C13" s="244" t="s">
        <v>31</v>
      </c>
      <c r="D13" s="53">
        <v>8741</v>
      </c>
      <c r="E13" s="26">
        <v>4237</v>
      </c>
      <c r="F13" s="23">
        <v>8041</v>
      </c>
      <c r="G13" s="256">
        <v>91.99</v>
      </c>
      <c r="H13" s="23">
        <v>3622</v>
      </c>
      <c r="I13" s="22">
        <v>85.48</v>
      </c>
      <c r="J13" s="23">
        <v>1017</v>
      </c>
      <c r="K13" s="21">
        <v>11.63</v>
      </c>
      <c r="L13" s="21">
        <v>474</v>
      </c>
      <c r="M13" s="22">
        <v>11.19</v>
      </c>
      <c r="N13" s="23">
        <v>3978</v>
      </c>
      <c r="O13" s="21">
        <v>45.51</v>
      </c>
      <c r="P13" s="21">
        <v>1879</v>
      </c>
      <c r="Q13" s="22">
        <v>44.35</v>
      </c>
      <c r="R13" s="104">
        <v>7</v>
      </c>
      <c r="S13" s="104" t="s">
        <v>31</v>
      </c>
      <c r="T13" s="92">
        <v>7642</v>
      </c>
      <c r="U13" s="94">
        <v>87.43</v>
      </c>
      <c r="V13" s="94">
        <v>3653</v>
      </c>
      <c r="W13" s="110">
        <v>86.22</v>
      </c>
      <c r="X13" s="96">
        <v>8041</v>
      </c>
      <c r="Y13" s="98">
        <v>91.99</v>
      </c>
      <c r="Z13" s="98">
        <v>3622</v>
      </c>
      <c r="AA13" s="111">
        <v>85.48</v>
      </c>
      <c r="AB13" s="100">
        <v>608</v>
      </c>
      <c r="AC13" s="101">
        <v>249</v>
      </c>
      <c r="AD13" s="102">
        <v>204</v>
      </c>
      <c r="AE13" s="107">
        <v>81.92</v>
      </c>
      <c r="AF13" s="102">
        <v>73</v>
      </c>
      <c r="AG13" s="107">
        <v>29.31</v>
      </c>
      <c r="AH13" s="102">
        <v>183</v>
      </c>
      <c r="AI13" s="107">
        <v>73.489999999999995</v>
      </c>
      <c r="AJ13" s="102">
        <v>204</v>
      </c>
      <c r="AK13" s="107">
        <v>81.92</v>
      </c>
      <c r="AL13" s="103">
        <v>27</v>
      </c>
    </row>
    <row r="14" spans="2:38" s="1" customFormat="1" ht="35.4" customHeight="1">
      <c r="B14" s="27">
        <v>8</v>
      </c>
      <c r="C14" s="244" t="s">
        <v>32</v>
      </c>
      <c r="D14" s="29">
        <v>1477</v>
      </c>
      <c r="E14" s="30">
        <v>316</v>
      </c>
      <c r="F14" s="29">
        <v>1395</v>
      </c>
      <c r="G14" s="258">
        <v>94.44</v>
      </c>
      <c r="H14" s="29">
        <v>134</v>
      </c>
      <c r="I14" s="30">
        <v>42.41</v>
      </c>
      <c r="J14" s="29">
        <v>36</v>
      </c>
      <c r="K14" s="31">
        <v>2.44</v>
      </c>
      <c r="L14" s="31">
        <v>0</v>
      </c>
      <c r="M14" s="30">
        <f>0/287*100</f>
        <v>0</v>
      </c>
      <c r="N14" s="29">
        <v>275</v>
      </c>
      <c r="O14" s="31">
        <v>18.62</v>
      </c>
      <c r="P14" s="31">
        <v>42</v>
      </c>
      <c r="Q14" s="30">
        <v>13.29</v>
      </c>
      <c r="R14" s="104">
        <v>8</v>
      </c>
      <c r="S14" s="104" t="s">
        <v>50</v>
      </c>
      <c r="T14" s="112">
        <v>0</v>
      </c>
      <c r="U14" s="113">
        <v>0</v>
      </c>
      <c r="V14" s="113">
        <v>0</v>
      </c>
      <c r="W14" s="114">
        <v>0</v>
      </c>
      <c r="X14" s="115">
        <v>1395</v>
      </c>
      <c r="Y14" s="116">
        <v>94.44</v>
      </c>
      <c r="Z14" s="116">
        <v>134</v>
      </c>
      <c r="AA14" s="117">
        <v>42.41</v>
      </c>
      <c r="AB14" s="118">
        <v>176</v>
      </c>
      <c r="AC14" s="119">
        <v>78</v>
      </c>
      <c r="AD14" s="120">
        <v>24</v>
      </c>
      <c r="AE14" s="121">
        <f>AD14/AC14*100</f>
        <v>30.76923076923077</v>
      </c>
      <c r="AF14" s="120">
        <v>0</v>
      </c>
      <c r="AG14" s="121">
        <v>0</v>
      </c>
      <c r="AH14" s="120">
        <v>28</v>
      </c>
      <c r="AI14" s="121">
        <f>AH14/AC14*100</f>
        <v>35.897435897435898</v>
      </c>
      <c r="AJ14" s="120">
        <f>AH14</f>
        <v>28</v>
      </c>
      <c r="AK14" s="121">
        <f>AJ14/AC14*100</f>
        <v>35.897435897435898</v>
      </c>
      <c r="AL14" s="122">
        <v>0</v>
      </c>
    </row>
    <row r="15" spans="2:38" s="9" customFormat="1" ht="35.4" customHeight="1">
      <c r="B15" s="27">
        <v>9</v>
      </c>
      <c r="C15" s="248" t="s">
        <v>33</v>
      </c>
      <c r="D15" s="53" t="s">
        <v>47</v>
      </c>
      <c r="E15" s="54">
        <v>10398</v>
      </c>
      <c r="F15" s="53">
        <v>40009</v>
      </c>
      <c r="G15" s="259">
        <v>96.909289088046506</v>
      </c>
      <c r="H15" s="53">
        <v>9979</v>
      </c>
      <c r="I15" s="57">
        <v>95.970378919022892</v>
      </c>
      <c r="J15" s="53">
        <v>38760</v>
      </c>
      <c r="K15" s="56">
        <v>93.883977231439985</v>
      </c>
      <c r="L15" s="55">
        <v>9632</v>
      </c>
      <c r="M15" s="57">
        <v>92.633198692056169</v>
      </c>
      <c r="N15" s="53">
        <v>39045</v>
      </c>
      <c r="O15" s="56">
        <v>94.574300593435879</v>
      </c>
      <c r="P15" s="55">
        <v>9701</v>
      </c>
      <c r="Q15" s="57">
        <v>93.296787843816119</v>
      </c>
      <c r="R15" s="104">
        <v>9</v>
      </c>
      <c r="S15" s="104" t="s">
        <v>33</v>
      </c>
      <c r="T15" s="84">
        <v>15663</v>
      </c>
      <c r="U15" s="123">
        <v>37.938718662952645</v>
      </c>
      <c r="V15" s="85">
        <v>3631</v>
      </c>
      <c r="W15" s="124">
        <v>34.920176957107138</v>
      </c>
      <c r="X15" s="87">
        <v>41213</v>
      </c>
      <c r="Y15" s="125">
        <v>99.825602519074721</v>
      </c>
      <c r="Z15" s="88">
        <v>10361</v>
      </c>
      <c r="AA15" s="126">
        <v>99.644162338911329</v>
      </c>
      <c r="AB15" s="90">
        <v>474</v>
      </c>
      <c r="AC15" s="86">
        <v>4595</v>
      </c>
      <c r="AD15" s="90">
        <v>4442</v>
      </c>
      <c r="AE15" s="124">
        <v>96.670293797606092</v>
      </c>
      <c r="AF15" s="90">
        <v>159</v>
      </c>
      <c r="AG15" s="124">
        <v>3.4602829162132753</v>
      </c>
      <c r="AH15" s="90">
        <v>4442</v>
      </c>
      <c r="AI15" s="124">
        <v>96.670293797606092</v>
      </c>
      <c r="AJ15" s="90">
        <v>4565</v>
      </c>
      <c r="AK15" s="124">
        <v>99.347116430903156</v>
      </c>
      <c r="AL15" s="91">
        <v>92</v>
      </c>
    </row>
    <row r="16" spans="2:38" s="8" customFormat="1" ht="35.4" customHeight="1">
      <c r="B16" s="32">
        <v>10</v>
      </c>
      <c r="C16" s="249" t="s">
        <v>34</v>
      </c>
      <c r="D16" s="23">
        <v>5075</v>
      </c>
      <c r="E16" s="22">
        <v>140</v>
      </c>
      <c r="F16" s="23">
        <v>4950</v>
      </c>
      <c r="G16" s="245">
        <f>+F16/D16*100</f>
        <v>97.536945812807886</v>
      </c>
      <c r="H16" s="23">
        <v>110</v>
      </c>
      <c r="I16" s="22">
        <v>78.569999999999993</v>
      </c>
      <c r="J16" s="23">
        <v>3115</v>
      </c>
      <c r="K16" s="21">
        <v>61.38</v>
      </c>
      <c r="L16" s="21">
        <v>65</v>
      </c>
      <c r="M16" s="22">
        <v>46.43</v>
      </c>
      <c r="N16" s="23">
        <v>3689</v>
      </c>
      <c r="O16" s="21">
        <v>72.69</v>
      </c>
      <c r="P16" s="21">
        <v>65</v>
      </c>
      <c r="Q16" s="22">
        <v>46.43</v>
      </c>
      <c r="R16" s="127">
        <v>10</v>
      </c>
      <c r="S16" s="127" t="s">
        <v>34</v>
      </c>
      <c r="T16" s="92">
        <v>55</v>
      </c>
      <c r="U16" s="94">
        <v>1.08</v>
      </c>
      <c r="V16" s="94">
        <v>0</v>
      </c>
      <c r="W16" s="110">
        <v>0</v>
      </c>
      <c r="X16" s="96">
        <v>4950</v>
      </c>
      <c r="Y16" s="98">
        <v>97.54</v>
      </c>
      <c r="Z16" s="98">
        <v>140</v>
      </c>
      <c r="AA16" s="109">
        <f>+Z16/E16*100</f>
        <v>100</v>
      </c>
      <c r="AB16" s="100">
        <v>0</v>
      </c>
      <c r="AC16" s="101">
        <v>350</v>
      </c>
      <c r="AD16" s="102">
        <v>325</v>
      </c>
      <c r="AE16" s="107">
        <f>+AD16/AC16*100</f>
        <v>92.857142857142861</v>
      </c>
      <c r="AF16" s="102">
        <v>15</v>
      </c>
      <c r="AG16" s="107">
        <f>+AF16/AC16*100</f>
        <v>4.2857142857142856</v>
      </c>
      <c r="AH16" s="102">
        <v>325</v>
      </c>
      <c r="AI16" s="107">
        <v>92.31</v>
      </c>
      <c r="AJ16" s="102">
        <v>325</v>
      </c>
      <c r="AK16" s="107">
        <v>92.31</v>
      </c>
      <c r="AL16" s="103">
        <v>0</v>
      </c>
    </row>
    <row r="17" spans="1:63" s="1" customFormat="1" ht="35.4" customHeight="1">
      <c r="B17" s="27">
        <v>11</v>
      </c>
      <c r="C17" s="244" t="s">
        <v>35</v>
      </c>
      <c r="D17" s="23">
        <v>12753</v>
      </c>
      <c r="E17" s="22">
        <v>5852</v>
      </c>
      <c r="F17" s="23">
        <v>8523</v>
      </c>
      <c r="G17" s="256">
        <v>66.83</v>
      </c>
      <c r="H17" s="23">
        <v>4150</v>
      </c>
      <c r="I17" s="22">
        <v>70.91</v>
      </c>
      <c r="J17" s="23">
        <v>3582</v>
      </c>
      <c r="K17" s="33">
        <v>28</v>
      </c>
      <c r="L17" s="21">
        <v>1270</v>
      </c>
      <c r="M17" s="28">
        <v>10</v>
      </c>
      <c r="N17" s="23">
        <v>1255</v>
      </c>
      <c r="O17" s="33">
        <v>9.84</v>
      </c>
      <c r="P17" s="21">
        <v>485</v>
      </c>
      <c r="Q17" s="28">
        <v>3.8</v>
      </c>
      <c r="R17" s="104">
        <v>11</v>
      </c>
      <c r="S17" s="104" t="s">
        <v>35</v>
      </c>
      <c r="T17" s="92">
        <v>2480</v>
      </c>
      <c r="U17" s="128">
        <v>19.440000000000001</v>
      </c>
      <c r="V17" s="94">
        <v>950</v>
      </c>
      <c r="W17" s="107">
        <v>7.44</v>
      </c>
      <c r="X17" s="96">
        <v>9825</v>
      </c>
      <c r="Y17" s="108">
        <v>77.040000000000006</v>
      </c>
      <c r="Z17" s="98">
        <v>4410</v>
      </c>
      <c r="AA17" s="111">
        <v>34.58</v>
      </c>
      <c r="AB17" s="100">
        <v>0</v>
      </c>
      <c r="AC17" s="101">
        <v>282</v>
      </c>
      <c r="AD17" s="102">
        <v>195</v>
      </c>
      <c r="AE17" s="107">
        <v>69.14</v>
      </c>
      <c r="AF17" s="102">
        <v>132</v>
      </c>
      <c r="AG17" s="107">
        <v>46.8</v>
      </c>
      <c r="AH17" s="102">
        <v>65</v>
      </c>
      <c r="AI17" s="107">
        <v>23.04</v>
      </c>
      <c r="AJ17" s="102">
        <v>215</v>
      </c>
      <c r="AK17" s="107">
        <v>76.239999999999995</v>
      </c>
      <c r="AL17" s="103">
        <v>0</v>
      </c>
    </row>
    <row r="18" spans="1:63" s="1" customFormat="1" ht="35.4" customHeight="1">
      <c r="B18" s="27">
        <v>12</v>
      </c>
      <c r="C18" s="244" t="s">
        <v>36</v>
      </c>
      <c r="D18" s="23">
        <v>25805</v>
      </c>
      <c r="E18" s="22">
        <v>12004</v>
      </c>
      <c r="F18" s="23">
        <v>11417</v>
      </c>
      <c r="G18" s="256">
        <v>45.25</v>
      </c>
      <c r="H18" s="23">
        <v>4650</v>
      </c>
      <c r="I18" s="22">
        <v>18.43</v>
      </c>
      <c r="J18" s="23">
        <v>2820</v>
      </c>
      <c r="K18" s="33">
        <v>10.92</v>
      </c>
      <c r="L18" s="21">
        <v>800</v>
      </c>
      <c r="M18" s="28">
        <v>6.66</v>
      </c>
      <c r="N18" s="23">
        <v>7325</v>
      </c>
      <c r="O18" s="21">
        <v>28.38</v>
      </c>
      <c r="P18" s="21">
        <v>3300</v>
      </c>
      <c r="Q18" s="22">
        <v>13.3</v>
      </c>
      <c r="R18" s="104">
        <v>12</v>
      </c>
      <c r="S18" s="104" t="s">
        <v>36</v>
      </c>
      <c r="T18" s="105">
        <v>10064</v>
      </c>
      <c r="U18" s="128">
        <v>39.01</v>
      </c>
      <c r="V18" s="94">
        <v>4300</v>
      </c>
      <c r="W18" s="107">
        <v>17.010000000000002</v>
      </c>
      <c r="X18" s="96">
        <v>20209</v>
      </c>
      <c r="Y18" s="108">
        <v>78.010000000000005</v>
      </c>
      <c r="Z18" s="98">
        <v>8400</v>
      </c>
      <c r="AA18" s="109">
        <v>33.01</v>
      </c>
      <c r="AB18" s="100" t="s">
        <v>44</v>
      </c>
      <c r="AC18" s="101">
        <v>190</v>
      </c>
      <c r="AD18" s="102">
        <v>145</v>
      </c>
      <c r="AE18" s="107">
        <v>76</v>
      </c>
      <c r="AF18" s="102">
        <v>15</v>
      </c>
      <c r="AG18" s="107">
        <v>10</v>
      </c>
      <c r="AH18" s="102">
        <v>90</v>
      </c>
      <c r="AI18" s="107">
        <v>47.36</v>
      </c>
      <c r="AJ18" s="102">
        <v>145</v>
      </c>
      <c r="AK18" s="107">
        <v>76</v>
      </c>
      <c r="AL18" s="103">
        <v>0</v>
      </c>
    </row>
    <row r="19" spans="1:63" s="7" customFormat="1" ht="35.4" customHeight="1">
      <c r="B19" s="27">
        <v>13</v>
      </c>
      <c r="C19" s="248" t="s">
        <v>37</v>
      </c>
      <c r="D19" s="34">
        <v>17012</v>
      </c>
      <c r="E19" s="35">
        <v>7601</v>
      </c>
      <c r="F19" s="34">
        <v>13019</v>
      </c>
      <c r="G19" s="260">
        <v>77.16</v>
      </c>
      <c r="H19" s="34">
        <v>5578</v>
      </c>
      <c r="I19" s="35">
        <v>73.16</v>
      </c>
      <c r="J19" s="34">
        <v>3641</v>
      </c>
      <c r="K19" s="36">
        <v>22.55</v>
      </c>
      <c r="L19" s="36">
        <v>1463</v>
      </c>
      <c r="M19" s="35">
        <v>18.37</v>
      </c>
      <c r="N19" s="34">
        <v>7603</v>
      </c>
      <c r="O19" s="36">
        <v>57.21</v>
      </c>
      <c r="P19" s="36">
        <v>2497</v>
      </c>
      <c r="Q19" s="35">
        <v>32.11</v>
      </c>
      <c r="R19" s="104">
        <v>13</v>
      </c>
      <c r="S19" s="104" t="s">
        <v>37</v>
      </c>
      <c r="T19" s="129">
        <v>6168</v>
      </c>
      <c r="U19" s="130">
        <v>31.63</v>
      </c>
      <c r="V19" s="130">
        <v>2327</v>
      </c>
      <c r="W19" s="131">
        <v>31.01</v>
      </c>
      <c r="X19" s="132">
        <v>13019</v>
      </c>
      <c r="Y19" s="133">
        <v>77.16</v>
      </c>
      <c r="Z19" s="133">
        <v>5578</v>
      </c>
      <c r="AA19" s="134">
        <v>73.16</v>
      </c>
      <c r="AB19" s="135">
        <v>797</v>
      </c>
      <c r="AC19" s="136">
        <v>391</v>
      </c>
      <c r="AD19" s="137">
        <v>347</v>
      </c>
      <c r="AE19" s="138">
        <v>81.290000000000006</v>
      </c>
      <c r="AF19" s="137">
        <v>197</v>
      </c>
      <c r="AG19" s="138">
        <v>47.12</v>
      </c>
      <c r="AH19" s="137">
        <v>357</v>
      </c>
      <c r="AI19" s="138">
        <v>88.52</v>
      </c>
      <c r="AJ19" s="137">
        <v>357</v>
      </c>
      <c r="AK19" s="138">
        <v>88.52</v>
      </c>
      <c r="AL19" s="139">
        <v>0</v>
      </c>
    </row>
    <row r="20" spans="1:63" s="9" customFormat="1" ht="35.4" customHeight="1">
      <c r="B20" s="27">
        <v>14</v>
      </c>
      <c r="C20" s="248" t="s">
        <v>45</v>
      </c>
      <c r="D20" s="53" t="s">
        <v>48</v>
      </c>
      <c r="E20" s="54">
        <v>6469</v>
      </c>
      <c r="F20" s="53">
        <v>13294</v>
      </c>
      <c r="G20" s="245">
        <v>87</v>
      </c>
      <c r="H20" s="53">
        <v>5331</v>
      </c>
      <c r="I20" s="28">
        <v>82</v>
      </c>
      <c r="J20" s="53">
        <v>2208</v>
      </c>
      <c r="K20" s="56">
        <v>14</v>
      </c>
      <c r="L20" s="55">
        <v>645</v>
      </c>
      <c r="M20" s="57">
        <v>9</v>
      </c>
      <c r="N20" s="53">
        <v>7550</v>
      </c>
      <c r="O20" s="56">
        <v>51</v>
      </c>
      <c r="P20" s="55">
        <v>2271</v>
      </c>
      <c r="Q20" s="57">
        <v>35</v>
      </c>
      <c r="R20" s="104">
        <v>14</v>
      </c>
      <c r="S20" s="104" t="s">
        <v>45</v>
      </c>
      <c r="T20" s="84">
        <v>21000</v>
      </c>
      <c r="U20" s="123">
        <v>47</v>
      </c>
      <c r="V20" s="85">
        <v>6200</v>
      </c>
      <c r="W20" s="124">
        <v>27</v>
      </c>
      <c r="X20" s="87">
        <v>14121</v>
      </c>
      <c r="Y20" s="125">
        <v>95</v>
      </c>
      <c r="Z20" s="88">
        <v>5846</v>
      </c>
      <c r="AA20" s="126">
        <v>90</v>
      </c>
      <c r="AB20" s="90">
        <v>1387</v>
      </c>
      <c r="AC20" s="86">
        <v>1557</v>
      </c>
      <c r="AD20" s="90">
        <v>534</v>
      </c>
      <c r="AE20" s="124">
        <v>31</v>
      </c>
      <c r="AF20" s="90">
        <v>245</v>
      </c>
      <c r="AG20" s="124">
        <v>18</v>
      </c>
      <c r="AH20" s="90">
        <v>462</v>
      </c>
      <c r="AI20" s="124">
        <v>30</v>
      </c>
      <c r="AJ20" s="90">
        <v>1042</v>
      </c>
      <c r="AK20" s="124">
        <v>68</v>
      </c>
      <c r="AL20" s="91">
        <v>42</v>
      </c>
    </row>
    <row r="21" spans="1:63" s="9" customFormat="1" ht="35.4" customHeight="1">
      <c r="B21" s="27">
        <v>15</v>
      </c>
      <c r="C21" s="248" t="s">
        <v>38</v>
      </c>
      <c r="D21" s="23">
        <v>2147</v>
      </c>
      <c r="E21" s="22">
        <v>774</v>
      </c>
      <c r="F21" s="23">
        <v>1276</v>
      </c>
      <c r="G21" s="245">
        <v>59.43</v>
      </c>
      <c r="H21" s="23">
        <v>376</v>
      </c>
      <c r="I21" s="28">
        <v>48.57</v>
      </c>
      <c r="J21" s="23">
        <v>1710</v>
      </c>
      <c r="K21" s="33">
        <v>79.64</v>
      </c>
      <c r="L21" s="21">
        <v>642</v>
      </c>
      <c r="M21" s="28">
        <v>82.94</v>
      </c>
      <c r="N21" s="23">
        <v>48</v>
      </c>
      <c r="O21" s="33">
        <v>2.23</v>
      </c>
      <c r="P21" s="21">
        <v>6</v>
      </c>
      <c r="Q21" s="28">
        <v>77</v>
      </c>
      <c r="R21" s="104">
        <v>15</v>
      </c>
      <c r="S21" s="104" t="s">
        <v>38</v>
      </c>
      <c r="T21" s="140">
        <v>0</v>
      </c>
      <c r="U21" s="128">
        <v>0</v>
      </c>
      <c r="V21" s="94">
        <v>0</v>
      </c>
      <c r="W21" s="107">
        <v>0</v>
      </c>
      <c r="X21" s="96">
        <v>1710</v>
      </c>
      <c r="Y21" s="108">
        <v>80</v>
      </c>
      <c r="Z21" s="98">
        <v>642</v>
      </c>
      <c r="AA21" s="109">
        <v>83</v>
      </c>
      <c r="AB21" s="100">
        <v>0</v>
      </c>
      <c r="AC21" s="101">
        <v>311</v>
      </c>
      <c r="AD21" s="102">
        <v>206</v>
      </c>
      <c r="AE21" s="107">
        <v>66.23</v>
      </c>
      <c r="AF21" s="102">
        <v>21</v>
      </c>
      <c r="AG21" s="107">
        <v>6.75</v>
      </c>
      <c r="AH21" s="102">
        <v>95</v>
      </c>
      <c r="AI21" s="107">
        <v>30.54</v>
      </c>
      <c r="AJ21" s="102">
        <v>206</v>
      </c>
      <c r="AK21" s="107">
        <v>66.23</v>
      </c>
      <c r="AL21" s="103">
        <v>0</v>
      </c>
    </row>
    <row r="22" spans="1:63" s="9" customFormat="1" ht="35.4" customHeight="1">
      <c r="B22" s="27">
        <v>16</v>
      </c>
      <c r="C22" s="248" t="s">
        <v>39</v>
      </c>
      <c r="D22" s="23">
        <v>2000</v>
      </c>
      <c r="E22" s="22">
        <v>200</v>
      </c>
      <c r="F22" s="23">
        <v>1600</v>
      </c>
      <c r="G22" s="261">
        <f t="shared" ref="G22" si="0">F22/D22*100</f>
        <v>80</v>
      </c>
      <c r="H22" s="23">
        <v>100</v>
      </c>
      <c r="I22" s="38">
        <f t="shared" ref="I22" si="1">H22/E22*100</f>
        <v>50</v>
      </c>
      <c r="J22" s="23">
        <v>1000</v>
      </c>
      <c r="K22" s="37">
        <f t="shared" ref="K22" si="2">J22/D22*100</f>
        <v>50</v>
      </c>
      <c r="L22" s="21">
        <v>50</v>
      </c>
      <c r="M22" s="38">
        <f t="shared" ref="M22" si="3">L22/E22*100</f>
        <v>25</v>
      </c>
      <c r="N22" s="23">
        <v>1000</v>
      </c>
      <c r="O22" s="37">
        <f t="shared" ref="O22" si="4">N22/D22*100</f>
        <v>50</v>
      </c>
      <c r="P22" s="21">
        <v>50</v>
      </c>
      <c r="Q22" s="38">
        <f t="shared" ref="Q22" si="5">P22/E22*100</f>
        <v>25</v>
      </c>
      <c r="R22" s="104">
        <v>16</v>
      </c>
      <c r="S22" s="104" t="s">
        <v>39</v>
      </c>
      <c r="T22" s="140">
        <v>1000</v>
      </c>
      <c r="U22" s="141">
        <v>50</v>
      </c>
      <c r="V22" s="94">
        <v>50</v>
      </c>
      <c r="W22" s="142">
        <v>25</v>
      </c>
      <c r="X22" s="96">
        <v>1600</v>
      </c>
      <c r="Y22" s="125">
        <v>80</v>
      </c>
      <c r="Z22" s="98">
        <v>150</v>
      </c>
      <c r="AA22" s="143">
        <v>75</v>
      </c>
      <c r="AB22" s="100">
        <v>0</v>
      </c>
      <c r="AC22" s="101">
        <v>150</v>
      </c>
      <c r="AD22" s="102">
        <v>110</v>
      </c>
      <c r="AE22" s="142">
        <v>73.33</v>
      </c>
      <c r="AF22" s="102">
        <v>50</v>
      </c>
      <c r="AG22" s="142">
        <f t="shared" ref="AG22" si="6">AF22/AC22*100</f>
        <v>33.333333333333329</v>
      </c>
      <c r="AH22" s="102">
        <v>110</v>
      </c>
      <c r="AI22" s="142">
        <f t="shared" ref="AI22" si="7">AH22/AC22*100</f>
        <v>73.333333333333329</v>
      </c>
      <c r="AJ22" s="102">
        <v>110</v>
      </c>
      <c r="AK22" s="124">
        <f t="shared" ref="AK22" si="8">AJ22/AC22*100</f>
        <v>73.333333333333329</v>
      </c>
      <c r="AL22" s="103">
        <v>0</v>
      </c>
      <c r="AN22" s="12"/>
      <c r="AO22" s="12"/>
      <c r="AP22" s="12"/>
      <c r="AQ22" s="12"/>
      <c r="AR22" s="12"/>
    </row>
    <row r="23" spans="1:63" s="1" customFormat="1" ht="35.4" customHeight="1">
      <c r="B23" s="27">
        <v>17</v>
      </c>
      <c r="C23" s="244" t="s">
        <v>40</v>
      </c>
      <c r="D23" s="53">
        <v>135</v>
      </c>
      <c r="E23" s="252">
        <v>35</v>
      </c>
      <c r="F23" s="53">
        <v>135</v>
      </c>
      <c r="G23" s="245">
        <f>F23*100/D23</f>
        <v>100</v>
      </c>
      <c r="H23" s="53">
        <v>35</v>
      </c>
      <c r="I23" s="28">
        <f>H23*100/E23</f>
        <v>100</v>
      </c>
      <c r="J23" s="23">
        <v>135</v>
      </c>
      <c r="K23" s="33">
        <v>100</v>
      </c>
      <c r="L23" s="21">
        <v>35</v>
      </c>
      <c r="M23" s="28">
        <v>100</v>
      </c>
      <c r="N23" s="23">
        <v>135</v>
      </c>
      <c r="O23" s="33">
        <v>100</v>
      </c>
      <c r="P23" s="21">
        <v>35</v>
      </c>
      <c r="Q23" s="28">
        <v>100</v>
      </c>
      <c r="R23" s="104">
        <v>17</v>
      </c>
      <c r="S23" s="104" t="s">
        <v>40</v>
      </c>
      <c r="T23" s="92">
        <v>4</v>
      </c>
      <c r="U23" s="128">
        <v>100</v>
      </c>
      <c r="V23" s="94">
        <v>1</v>
      </c>
      <c r="W23" s="107">
        <v>100</v>
      </c>
      <c r="X23" s="144">
        <v>135</v>
      </c>
      <c r="Y23" s="108">
        <v>100</v>
      </c>
      <c r="Z23" s="98">
        <v>35</v>
      </c>
      <c r="AA23" s="109">
        <v>100</v>
      </c>
      <c r="AB23" s="100">
        <v>135</v>
      </c>
      <c r="AC23" s="101">
        <v>19</v>
      </c>
      <c r="AD23" s="102">
        <v>19</v>
      </c>
      <c r="AE23" s="107">
        <v>100</v>
      </c>
      <c r="AF23" s="102">
        <v>19</v>
      </c>
      <c r="AG23" s="107">
        <v>100</v>
      </c>
      <c r="AH23" s="102">
        <v>19</v>
      </c>
      <c r="AI23" s="107">
        <v>100</v>
      </c>
      <c r="AJ23" s="102">
        <v>19</v>
      </c>
      <c r="AK23" s="107">
        <v>100</v>
      </c>
      <c r="AL23" s="103">
        <v>19</v>
      </c>
      <c r="AN23" s="5"/>
      <c r="AO23" s="5"/>
      <c r="AP23" s="5"/>
      <c r="AQ23" s="5"/>
      <c r="AR23" s="5"/>
    </row>
    <row r="24" spans="1:63" s="9" customFormat="1" ht="35.4" customHeight="1">
      <c r="B24" s="32">
        <v>18</v>
      </c>
      <c r="C24" s="250" t="s">
        <v>41</v>
      </c>
      <c r="D24" s="39">
        <v>19094</v>
      </c>
      <c r="E24" s="40">
        <v>4564</v>
      </c>
      <c r="F24" s="39">
        <v>17804</v>
      </c>
      <c r="G24" s="262">
        <v>89.47</v>
      </c>
      <c r="H24" s="39">
        <v>4284</v>
      </c>
      <c r="I24" s="43">
        <v>93.87</v>
      </c>
      <c r="J24" s="39">
        <v>10610</v>
      </c>
      <c r="K24" s="44">
        <v>55.57</v>
      </c>
      <c r="L24" s="42">
        <v>1191</v>
      </c>
      <c r="M24" s="43">
        <v>26.09</v>
      </c>
      <c r="N24" s="39">
        <v>12733</v>
      </c>
      <c r="O24" s="41">
        <v>66.69</v>
      </c>
      <c r="P24" s="42">
        <v>1097</v>
      </c>
      <c r="Q24" s="43">
        <v>25.6</v>
      </c>
      <c r="R24" s="127">
        <v>18</v>
      </c>
      <c r="S24" s="127" t="s">
        <v>41</v>
      </c>
      <c r="T24" s="145">
        <v>16280</v>
      </c>
      <c r="U24" s="146">
        <v>85.26</v>
      </c>
      <c r="V24" s="147">
        <v>3849</v>
      </c>
      <c r="W24" s="148">
        <v>84.33</v>
      </c>
      <c r="X24" s="149">
        <v>16280</v>
      </c>
      <c r="Y24" s="150">
        <v>85.26</v>
      </c>
      <c r="Z24" s="151">
        <v>3849</v>
      </c>
      <c r="AA24" s="152">
        <v>84.33</v>
      </c>
      <c r="AB24" s="153">
        <v>0</v>
      </c>
      <c r="AC24" s="154">
        <v>472</v>
      </c>
      <c r="AD24" s="153">
        <v>434</v>
      </c>
      <c r="AE24" s="155">
        <v>91.95</v>
      </c>
      <c r="AF24" s="153">
        <v>316</v>
      </c>
      <c r="AG24" s="155">
        <v>66.95</v>
      </c>
      <c r="AH24" s="153">
        <v>344</v>
      </c>
      <c r="AI24" s="155">
        <v>72.88</v>
      </c>
      <c r="AJ24" s="153">
        <v>443</v>
      </c>
      <c r="AK24" s="148">
        <v>93.86</v>
      </c>
      <c r="AL24" s="156">
        <v>0</v>
      </c>
      <c r="AN24" s="12"/>
      <c r="AO24" s="12"/>
      <c r="AP24" s="12"/>
      <c r="AQ24" s="12"/>
      <c r="AR24" s="12"/>
    </row>
    <row r="25" spans="1:63" s="4" customFormat="1" ht="35.4" customHeight="1">
      <c r="A25" s="6"/>
      <c r="B25" s="27">
        <v>19</v>
      </c>
      <c r="C25" s="244" t="s">
        <v>42</v>
      </c>
      <c r="D25" s="45">
        <v>11613</v>
      </c>
      <c r="E25" s="46">
        <v>5750</v>
      </c>
      <c r="F25" s="45">
        <v>3124</v>
      </c>
      <c r="G25" s="263">
        <v>26.9</v>
      </c>
      <c r="H25" s="45">
        <v>1239</v>
      </c>
      <c r="I25" s="26">
        <v>21.55</v>
      </c>
      <c r="J25" s="48">
        <v>0</v>
      </c>
      <c r="K25" s="47">
        <v>0</v>
      </c>
      <c r="L25" s="47">
        <v>0</v>
      </c>
      <c r="M25" s="26">
        <v>0</v>
      </c>
      <c r="N25" s="45">
        <v>1965</v>
      </c>
      <c r="O25" s="47">
        <v>16.920000000000002</v>
      </c>
      <c r="P25" s="47">
        <v>645</v>
      </c>
      <c r="Q25" s="26">
        <v>20.64</v>
      </c>
      <c r="R25" s="104">
        <v>19</v>
      </c>
      <c r="S25" s="104" t="s">
        <v>42</v>
      </c>
      <c r="T25" s="157">
        <v>9915</v>
      </c>
      <c r="U25" s="158">
        <v>85.38</v>
      </c>
      <c r="V25" s="159">
        <v>4909</v>
      </c>
      <c r="W25" s="101">
        <v>85.37</v>
      </c>
      <c r="X25" s="160">
        <v>9915</v>
      </c>
      <c r="Y25" s="158">
        <v>85.38</v>
      </c>
      <c r="Z25" s="159">
        <v>4909</v>
      </c>
      <c r="AA25" s="161">
        <v>85.37</v>
      </c>
      <c r="AB25" s="160">
        <v>1587</v>
      </c>
      <c r="AC25" s="162">
        <v>11</v>
      </c>
      <c r="AD25" s="160">
        <v>0</v>
      </c>
      <c r="AE25" s="162">
        <v>0</v>
      </c>
      <c r="AF25" s="160">
        <v>0</v>
      </c>
      <c r="AG25" s="162">
        <v>0</v>
      </c>
      <c r="AH25" s="160">
        <v>5</v>
      </c>
      <c r="AI25" s="162">
        <v>45.45</v>
      </c>
      <c r="AJ25" s="160">
        <v>5</v>
      </c>
      <c r="AK25" s="162">
        <v>45.45</v>
      </c>
      <c r="AL25" s="163">
        <v>9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s="1" customFormat="1" ht="35.4" customHeight="1" thickBot="1">
      <c r="B26" s="49">
        <v>20</v>
      </c>
      <c r="C26" s="251" t="s">
        <v>43</v>
      </c>
      <c r="D26" s="253">
        <v>25949</v>
      </c>
      <c r="E26" s="254">
        <v>7006</v>
      </c>
      <c r="F26" s="50">
        <v>762</v>
      </c>
      <c r="G26" s="264">
        <f>F26/D26*100</f>
        <v>2.9365293460248951</v>
      </c>
      <c r="H26" s="253">
        <v>145</v>
      </c>
      <c r="I26" s="265">
        <f>H26/E26*100</f>
        <v>2.0696545817870398</v>
      </c>
      <c r="J26" s="50">
        <v>0</v>
      </c>
      <c r="K26" s="52">
        <v>0</v>
      </c>
      <c r="L26" s="52">
        <v>0</v>
      </c>
      <c r="M26" s="51">
        <v>0</v>
      </c>
      <c r="N26" s="50">
        <v>0</v>
      </c>
      <c r="O26" s="52">
        <v>0</v>
      </c>
      <c r="P26" s="52">
        <v>0</v>
      </c>
      <c r="Q26" s="51">
        <v>0</v>
      </c>
      <c r="R26" s="164">
        <v>20</v>
      </c>
      <c r="S26" s="58" t="s">
        <v>43</v>
      </c>
      <c r="T26" s="105">
        <v>0</v>
      </c>
      <c r="U26" s="165">
        <v>0</v>
      </c>
      <c r="V26" s="166">
        <v>0</v>
      </c>
      <c r="W26" s="167">
        <v>0</v>
      </c>
      <c r="X26" s="168">
        <v>762</v>
      </c>
      <c r="Y26" s="169">
        <v>2.94</v>
      </c>
      <c r="Z26" s="166">
        <v>145</v>
      </c>
      <c r="AA26" s="170">
        <v>2.0699999999999998</v>
      </c>
      <c r="AB26" s="171">
        <v>8550</v>
      </c>
      <c r="AC26" s="172">
        <v>244</v>
      </c>
      <c r="AD26" s="168">
        <v>0</v>
      </c>
      <c r="AE26" s="173">
        <v>0</v>
      </c>
      <c r="AF26" s="168">
        <v>0</v>
      </c>
      <c r="AG26" s="173">
        <v>0</v>
      </c>
      <c r="AH26" s="168">
        <v>0</v>
      </c>
      <c r="AI26" s="173">
        <v>0</v>
      </c>
      <c r="AJ26" s="168">
        <v>0</v>
      </c>
      <c r="AK26" s="173">
        <v>0</v>
      </c>
      <c r="AL26" s="174">
        <v>46</v>
      </c>
      <c r="AN26" s="5"/>
      <c r="AO26" s="5"/>
      <c r="AP26" s="5"/>
      <c r="AQ26" s="5"/>
      <c r="AR26" s="5"/>
    </row>
    <row r="27" spans="1:63" s="10" customFormat="1" ht="28.2" customHeight="1" thickBot="1">
      <c r="B27" s="11"/>
      <c r="C27" s="11" t="s">
        <v>46</v>
      </c>
      <c r="D27" s="59">
        <f>SUM(D7:D26)</f>
        <v>458020</v>
      </c>
      <c r="E27" s="60">
        <f>SUM(E7:E26)</f>
        <v>200760</v>
      </c>
      <c r="F27" s="61">
        <f>SUM(F7:F26)</f>
        <v>304020</v>
      </c>
      <c r="G27" s="62">
        <v>59.12</v>
      </c>
      <c r="H27" s="63">
        <f>SUM(H7:H26)</f>
        <v>106127</v>
      </c>
      <c r="I27" s="64">
        <v>52.86</v>
      </c>
      <c r="J27" s="61">
        <f>SUM(J7:J26)</f>
        <v>156489</v>
      </c>
      <c r="K27" s="62">
        <v>30.43</v>
      </c>
      <c r="L27" s="63">
        <f>SUM(L7:L26)</f>
        <v>43021</v>
      </c>
      <c r="M27" s="64">
        <v>21.43</v>
      </c>
      <c r="N27" s="61">
        <f>SUM(N7:N26)</f>
        <v>168793</v>
      </c>
      <c r="O27" s="62">
        <v>32.82</v>
      </c>
      <c r="P27" s="63">
        <f>SUM(P7:P26)</f>
        <v>49395</v>
      </c>
      <c r="Q27" s="64">
        <v>24.61</v>
      </c>
      <c r="R27" s="175"/>
      <c r="S27" s="175" t="s">
        <v>46</v>
      </c>
      <c r="T27" s="176">
        <f>SUM(T7:T25)</f>
        <v>317332</v>
      </c>
      <c r="U27" s="177">
        <v>61.71</v>
      </c>
      <c r="V27" s="178">
        <f>SUM(V7:V26)</f>
        <v>125026</v>
      </c>
      <c r="W27" s="179">
        <v>62.28</v>
      </c>
      <c r="X27" s="180">
        <f>SUM(X7:X26)</f>
        <v>421809</v>
      </c>
      <c r="Y27" s="177">
        <v>82.02</v>
      </c>
      <c r="Z27" s="178">
        <f>SUM(Z7:Z26)</f>
        <v>162909</v>
      </c>
      <c r="AA27" s="181">
        <v>81.14</v>
      </c>
      <c r="AB27" s="182">
        <f>SUM(AB7:AB26)</f>
        <v>33444</v>
      </c>
      <c r="AC27" s="183">
        <f>SUM(AC7:AC26)</f>
        <v>14215</v>
      </c>
      <c r="AD27" s="180">
        <f>SUM(AD7:AD26)</f>
        <v>9559</v>
      </c>
      <c r="AE27" s="179">
        <v>67.239999999999995</v>
      </c>
      <c r="AF27" s="180">
        <f>SUM(AF7:AF26)</f>
        <v>2543</v>
      </c>
      <c r="AG27" s="179">
        <v>17.89</v>
      </c>
      <c r="AH27" s="180">
        <f>SUM(AH7:AH26)</f>
        <v>7660</v>
      </c>
      <c r="AI27" s="179">
        <v>53.89</v>
      </c>
      <c r="AJ27" s="180">
        <f>SUM(AJ7:AJ26)</f>
        <v>10949</v>
      </c>
      <c r="AK27" s="179">
        <v>77.02</v>
      </c>
      <c r="AL27" s="184">
        <f>SUM(AL7:AL26)</f>
        <v>835</v>
      </c>
      <c r="AN27" s="13"/>
      <c r="AO27" s="13"/>
      <c r="AP27" s="13"/>
      <c r="AQ27" s="13"/>
      <c r="AR27" s="13"/>
    </row>
  </sheetData>
  <mergeCells count="54">
    <mergeCell ref="AC2:AL3"/>
    <mergeCell ref="L5:L6"/>
    <mergeCell ref="M5:M6"/>
    <mergeCell ref="N5:N6"/>
    <mergeCell ref="O5:O6"/>
    <mergeCell ref="AK5:AK6"/>
    <mergeCell ref="AL4:AL6"/>
    <mergeCell ref="J4:M4"/>
    <mergeCell ref="N4:Q4"/>
    <mergeCell ref="AH4:AI4"/>
    <mergeCell ref="AJ4:AK4"/>
    <mergeCell ref="AG5:AG6"/>
    <mergeCell ref="AH5:AH6"/>
    <mergeCell ref="AI5:AI6"/>
    <mergeCell ref="B1:C1"/>
    <mergeCell ref="V5:V6"/>
    <mergeCell ref="W5:W6"/>
    <mergeCell ref="X5:X6"/>
    <mergeCell ref="Y5:Y6"/>
    <mergeCell ref="B2:B6"/>
    <mergeCell ref="F5:F6"/>
    <mergeCell ref="D4:E4"/>
    <mergeCell ref="C2:C6"/>
    <mergeCell ref="D2:Q3"/>
    <mergeCell ref="E5:E6"/>
    <mergeCell ref="D5:D6"/>
    <mergeCell ref="H5:H6"/>
    <mergeCell ref="I5:I6"/>
    <mergeCell ref="J5:J6"/>
    <mergeCell ref="K5:K6"/>
    <mergeCell ref="F4:I4"/>
    <mergeCell ref="G5:G6"/>
    <mergeCell ref="AC4:AC6"/>
    <mergeCell ref="T4:W4"/>
    <mergeCell ref="X4:AA4"/>
    <mergeCell ref="P5:P6"/>
    <mergeCell ref="Q5:Q6"/>
    <mergeCell ref="T5:T6"/>
    <mergeCell ref="D1:P1"/>
    <mergeCell ref="T1:AK1"/>
    <mergeCell ref="AJ5:AJ6"/>
    <mergeCell ref="AD4:AE4"/>
    <mergeCell ref="AF4:AG4"/>
    <mergeCell ref="U5:U6"/>
    <mergeCell ref="AE5:AE6"/>
    <mergeCell ref="AF5:AF6"/>
    <mergeCell ref="AD5:AD6"/>
    <mergeCell ref="T2:AB3"/>
    <mergeCell ref="R1:S1"/>
    <mergeCell ref="R2:R6"/>
    <mergeCell ref="S2:S6"/>
    <mergeCell ref="Z5:Z6"/>
    <mergeCell ref="AA5:AA6"/>
    <mergeCell ref="AB4:AB6"/>
  </mergeCells>
  <pageMargins left="0.7" right="0.7" top="1.2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BOISLBC</dc:creator>
  <cp:lastModifiedBy>SLPC</cp:lastModifiedBy>
  <cp:lastPrinted>2022-11-24T08:30:11Z</cp:lastPrinted>
  <dcterms:created xsi:type="dcterms:W3CDTF">2019-08-17T06:14:46Z</dcterms:created>
  <dcterms:modified xsi:type="dcterms:W3CDTF">2022-11-24T08:30:13Z</dcterms:modified>
</cp:coreProperties>
</file>