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nb2\Desktop\SLBC 161 FINAL ANN 1\"/>
    </mc:Choice>
  </mc:AlternateContent>
  <bookViews>
    <workbookView xWindow="0" yWindow="0" windowWidth="23040" windowHeight="8496"/>
  </bookViews>
  <sheets>
    <sheet name="Ann 46 Deposit Advances (2)" sheetId="1" r:id="rId1"/>
  </sheets>
  <definedNames>
    <definedName name="\D" localSheetId="0">#REF!</definedName>
    <definedName name="\D">#REF!</definedName>
    <definedName name="\I" localSheetId="0">#REF!</definedName>
    <definedName name="\I">#REF!</definedName>
    <definedName name="_xlnm.Print_Area" localSheetId="0">'Ann 46 Deposit Advances (2)'!$A$1:$V$54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H9" i="1"/>
  <c r="J9" i="1"/>
  <c r="F10" i="1"/>
  <c r="H10" i="1"/>
  <c r="J10" i="1"/>
  <c r="F11" i="1"/>
  <c r="H11" i="1"/>
  <c r="J11" i="1"/>
  <c r="J21" i="1" s="1"/>
  <c r="F12" i="1"/>
  <c r="H12" i="1"/>
  <c r="J12" i="1"/>
  <c r="F13" i="1"/>
  <c r="H13" i="1"/>
  <c r="J13" i="1"/>
  <c r="F14" i="1"/>
  <c r="H14" i="1"/>
  <c r="J14" i="1"/>
  <c r="F15" i="1"/>
  <c r="H15" i="1"/>
  <c r="J15" i="1"/>
  <c r="F16" i="1"/>
  <c r="H16" i="1"/>
  <c r="J16" i="1"/>
  <c r="F17" i="1"/>
  <c r="H17" i="1"/>
  <c r="J17" i="1"/>
  <c r="F18" i="1"/>
  <c r="H18" i="1"/>
  <c r="J18" i="1"/>
  <c r="F19" i="1"/>
  <c r="H19" i="1"/>
  <c r="J19" i="1"/>
  <c r="F20" i="1"/>
  <c r="H20" i="1"/>
  <c r="J20" i="1"/>
  <c r="C21" i="1"/>
  <c r="D21" i="1"/>
  <c r="F21" i="1" s="1"/>
  <c r="E21" i="1"/>
  <c r="H21" i="1"/>
  <c r="F23" i="1"/>
  <c r="H23" i="1"/>
  <c r="J23" i="1"/>
  <c r="J38" i="1" s="1"/>
  <c r="F25" i="1"/>
  <c r="H25" i="1"/>
  <c r="J25" i="1"/>
  <c r="F26" i="1"/>
  <c r="F38" i="1" s="1"/>
  <c r="H26" i="1"/>
  <c r="H38" i="1" s="1"/>
  <c r="J26" i="1"/>
  <c r="F27" i="1"/>
  <c r="H27" i="1"/>
  <c r="J27" i="1"/>
  <c r="F28" i="1"/>
  <c r="H28" i="1"/>
  <c r="J28" i="1"/>
  <c r="F29" i="1"/>
  <c r="H29" i="1"/>
  <c r="J29" i="1"/>
  <c r="F30" i="1"/>
  <c r="H30" i="1"/>
  <c r="J30" i="1"/>
  <c r="F31" i="1"/>
  <c r="H31" i="1"/>
  <c r="J31" i="1"/>
  <c r="F32" i="1"/>
  <c r="H32" i="1"/>
  <c r="J32" i="1"/>
  <c r="F33" i="1"/>
  <c r="H33" i="1"/>
  <c r="J33" i="1"/>
  <c r="F34" i="1"/>
  <c r="F35" i="1"/>
  <c r="H35" i="1"/>
  <c r="J35" i="1"/>
  <c r="F36" i="1"/>
  <c r="H36" i="1"/>
  <c r="J36" i="1"/>
  <c r="F37" i="1"/>
  <c r="H37" i="1"/>
  <c r="J37" i="1"/>
  <c r="C38" i="1"/>
  <c r="D38" i="1"/>
  <c r="E38" i="1"/>
  <c r="E46" i="1" s="1"/>
  <c r="G38" i="1"/>
  <c r="I38" i="1"/>
  <c r="I46" i="1" s="1"/>
  <c r="I48" i="1" s="1"/>
  <c r="I50" i="1" s="1"/>
  <c r="K38" i="1"/>
  <c r="L38" i="1"/>
  <c r="M38" i="1"/>
  <c r="M46" i="1" s="1"/>
  <c r="M48" i="1" s="1"/>
  <c r="M50" i="1" s="1"/>
  <c r="N38" i="1"/>
  <c r="N46" i="1" s="1"/>
  <c r="N48" i="1" s="1"/>
  <c r="N50" i="1" s="1"/>
  <c r="O38" i="1"/>
  <c r="P38" i="1"/>
  <c r="Q38" i="1"/>
  <c r="Q46" i="1" s="1"/>
  <c r="Q48" i="1" s="1"/>
  <c r="Q50" i="1" s="1"/>
  <c r="R38" i="1"/>
  <c r="R46" i="1" s="1"/>
  <c r="R48" i="1" s="1"/>
  <c r="R50" i="1" s="1"/>
  <c r="F40" i="1"/>
  <c r="H40" i="1"/>
  <c r="H41" i="1" s="1"/>
  <c r="J40" i="1"/>
  <c r="J47" i="1" s="1"/>
  <c r="C41" i="1"/>
  <c r="D41" i="1"/>
  <c r="E41" i="1"/>
  <c r="F41" i="1"/>
  <c r="G41" i="1"/>
  <c r="I41" i="1"/>
  <c r="J41" i="1"/>
  <c r="K41" i="1"/>
  <c r="L41" i="1"/>
  <c r="M41" i="1"/>
  <c r="N41" i="1"/>
  <c r="O41" i="1"/>
  <c r="P41" i="1"/>
  <c r="Q41" i="1"/>
  <c r="R41" i="1"/>
  <c r="F43" i="1"/>
  <c r="F44" i="1" s="1"/>
  <c r="H43" i="1"/>
  <c r="J43" i="1"/>
  <c r="C44" i="1"/>
  <c r="D44" i="1"/>
  <c r="E44" i="1"/>
  <c r="G44" i="1"/>
  <c r="H44" i="1"/>
  <c r="I44" i="1"/>
  <c r="J44" i="1"/>
  <c r="K44" i="1"/>
  <c r="L44" i="1"/>
  <c r="M44" i="1"/>
  <c r="N44" i="1"/>
  <c r="O44" i="1"/>
  <c r="P44" i="1"/>
  <c r="Q44" i="1"/>
  <c r="R44" i="1"/>
  <c r="C46" i="1"/>
  <c r="C48" i="1" s="1"/>
  <c r="C50" i="1" s="1"/>
  <c r="D46" i="1"/>
  <c r="G46" i="1"/>
  <c r="G48" i="1" s="1"/>
  <c r="G50" i="1" s="1"/>
  <c r="K46" i="1"/>
  <c r="K48" i="1" s="1"/>
  <c r="K50" i="1" s="1"/>
  <c r="L46" i="1"/>
  <c r="O46" i="1"/>
  <c r="O48" i="1" s="1"/>
  <c r="O50" i="1" s="1"/>
  <c r="P46" i="1"/>
  <c r="C47" i="1"/>
  <c r="F47" i="1" s="1"/>
  <c r="D47" i="1"/>
  <c r="E47" i="1"/>
  <c r="G47" i="1"/>
  <c r="H47" i="1"/>
  <c r="I47" i="1"/>
  <c r="P47" i="1"/>
  <c r="Q47" i="1"/>
  <c r="R47" i="1"/>
  <c r="D48" i="1"/>
  <c r="L48" i="1"/>
  <c r="P48" i="1"/>
  <c r="D50" i="1"/>
  <c r="L50" i="1"/>
  <c r="P50" i="1"/>
  <c r="E48" i="1" l="1"/>
  <c r="F46" i="1"/>
  <c r="J46" i="1"/>
  <c r="J48" i="1" s="1"/>
  <c r="J50" i="1" s="1"/>
  <c r="H46" i="1"/>
  <c r="H48" i="1" s="1"/>
  <c r="H50" i="1" s="1"/>
  <c r="E50" i="1" l="1"/>
  <c r="F50" i="1" s="1"/>
  <c r="F48" i="1"/>
</calcChain>
</file>

<file path=xl/sharedStrings.xml><?xml version="1.0" encoding="utf-8"?>
<sst xmlns="http://schemas.openxmlformats.org/spreadsheetml/2006/main" count="74" uniqueCount="61">
  <si>
    <t>SLBC PUNJAB</t>
  </si>
  <si>
    <t>G. TOTAL (A+B+C+D)</t>
  </si>
  <si>
    <t xml:space="preserve">              SYSTEM                                                            </t>
  </si>
  <si>
    <t>TOTAL (A+B+C)</t>
  </si>
  <si>
    <t>RRBs ( C)</t>
  </si>
  <si>
    <t>Comm.Bks (A+B)</t>
  </si>
  <si>
    <t>SCHEDULED COMMERCIAL BANKS</t>
  </si>
  <si>
    <t>TOTAL</t>
  </si>
  <si>
    <t>Punjab State Cooperative Bank</t>
  </si>
  <si>
    <t xml:space="preserve">D   COOPERATIVE BANKS </t>
  </si>
  <si>
    <t xml:space="preserve">Punjab Gramin Bank </t>
  </si>
  <si>
    <t xml:space="preserve"> C   REGIONAL RURAL BANKS</t>
  </si>
  <si>
    <t>Jana Small Finance Bank</t>
  </si>
  <si>
    <t>Ujjivan Small Finance Bank</t>
  </si>
  <si>
    <t>Capital Small Finance Bank</t>
  </si>
  <si>
    <t>AU Small Finance Bank</t>
  </si>
  <si>
    <t>RBL Bank</t>
  </si>
  <si>
    <t>Bandhan Bank</t>
  </si>
  <si>
    <t>AXIS Bank</t>
  </si>
  <si>
    <t>IndusInd Bank</t>
  </si>
  <si>
    <t xml:space="preserve">Federal Bank </t>
  </si>
  <si>
    <t>Yes Bank</t>
  </si>
  <si>
    <t>Kotak Mahindra Bank</t>
  </si>
  <si>
    <t>ICICI Bank</t>
  </si>
  <si>
    <t>HDFC Bank</t>
  </si>
  <si>
    <t>J&amp;K Bank</t>
  </si>
  <si>
    <t>IDBI Bank</t>
  </si>
  <si>
    <t>PRIVATE SECTOR BANKS</t>
  </si>
  <si>
    <t>B</t>
  </si>
  <si>
    <t xml:space="preserve">Union Bank Of India </t>
  </si>
  <si>
    <t xml:space="preserve">State Bank Of India </t>
  </si>
  <si>
    <t xml:space="preserve">Indian Overseas Bank </t>
  </si>
  <si>
    <t>Indian Bank</t>
  </si>
  <si>
    <t>Central Bank Of India</t>
  </si>
  <si>
    <t>Canara Bank</t>
  </si>
  <si>
    <t>Bank of Maharashtra</t>
  </si>
  <si>
    <t>Bank of India</t>
  </si>
  <si>
    <t xml:space="preserve">Bank of Baroda </t>
  </si>
  <si>
    <t>UCO Bank</t>
  </si>
  <si>
    <t>Punjab &amp; Sind Bank</t>
  </si>
  <si>
    <t xml:space="preserve">Punjab National Bank </t>
  </si>
  <si>
    <t>PUBLIC SECTOR BANKS</t>
  </si>
  <si>
    <t>A</t>
  </si>
  <si>
    <t>URBAN</t>
  </si>
  <si>
    <t>S/URBAN</t>
  </si>
  <si>
    <t>RURAL</t>
  </si>
  <si>
    <t>AMT.</t>
  </si>
  <si>
    <t>A/Cs</t>
  </si>
  <si>
    <t>S/U</t>
  </si>
  <si>
    <t>ADVANCES</t>
  </si>
  <si>
    <t>DEPOSITS</t>
  </si>
  <si>
    <t>TOTAL NPA</t>
  </si>
  <si>
    <t>TOTAL ADVANCES</t>
  </si>
  <si>
    <t>AGG.DEPOSITS</t>
  </si>
  <si>
    <t>BRANCHES</t>
  </si>
  <si>
    <t>BANK NAME</t>
  </si>
  <si>
    <t>(Amount in lacs)</t>
  </si>
  <si>
    <t>BASIC BANKING DATA AS ON JUNE 2022                                Annexure 46</t>
  </si>
  <si>
    <t>S.NO</t>
  </si>
  <si>
    <t>Annexure -53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</si>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</sst>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6"/>
      <name val="Calibri"/>
      <family val="2"/>
      <scheme val="minor"/>
    </font>
    <font>
      <sz val="32"/>
      <name val="Calibri"/>
      <family val="2"/>
      <scheme val="minor"/>
    </font>
    <font>
      <b/>
      <sz val="26"/>
      <name val="Calibri"/>
      <family val="2"/>
      <scheme val="minor"/>
    </font>
    <font>
      <b/>
      <sz val="36"/>
      <name val="Tahoma"/>
      <family val="2"/>
    </font>
    <font>
      <b/>
      <sz val="36"/>
      <name val="Calibri"/>
      <family val="2"/>
      <scheme val="minor"/>
    </font>
    <font>
      <sz val="50"/>
      <name val="Calibri"/>
      <family val="2"/>
      <scheme val="minor"/>
    </font>
    <font>
      <b/>
      <sz val="26"/>
      <name val="Tahoma"/>
      <family val="2"/>
    </font>
    <font>
      <b/>
      <sz val="32"/>
      <name val="Tahoma"/>
      <family val="2"/>
    </font>
    <font>
      <sz val="26"/>
      <name val="Rupee Foradian"/>
      <family val="2"/>
    </font>
    <font>
      <b/>
      <sz val="26"/>
      <name val="Rupee Foradian"/>
      <family val="2"/>
    </font>
    <font>
      <b/>
      <sz val="48"/>
      <name val="Tahoma"/>
      <family val="2"/>
    </font>
    <font>
      <sz val="36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2" fillId="2" borderId="0" xfId="1" applyFont="1" applyFill="1"/>
    <xf numFmtId="1" fontId="3" fillId="2" borderId="0" xfId="1" applyNumberFormat="1" applyFont="1" applyFill="1"/>
    <xf numFmtId="0" fontId="3" fillId="2" borderId="0" xfId="1" applyFont="1" applyFill="1"/>
    <xf numFmtId="0" fontId="4" fillId="2" borderId="0" xfId="1" applyFont="1" applyFill="1"/>
    <xf numFmtId="0" fontId="5" fillId="2" borderId="0" xfId="1" applyFont="1" applyFill="1"/>
    <xf numFmtId="1" fontId="6" fillId="2" borderId="3" xfId="1" applyNumberFormat="1" applyFont="1" applyFill="1" applyBorder="1" applyAlignment="1">
      <alignment vertical="center"/>
    </xf>
    <xf numFmtId="1" fontId="6" fillId="2" borderId="4" xfId="1" applyNumberFormat="1" applyFont="1" applyFill="1" applyBorder="1" applyAlignment="1">
      <alignment vertical="center"/>
    </xf>
    <xf numFmtId="0" fontId="6" fillId="2" borderId="5" xfId="1" applyFont="1" applyFill="1" applyBorder="1" applyAlignment="1">
      <alignment vertical="center"/>
    </xf>
    <xf numFmtId="0" fontId="7" fillId="2" borderId="6" xfId="1" applyFont="1" applyFill="1" applyBorder="1"/>
    <xf numFmtId="0" fontId="6" fillId="2" borderId="7" xfId="1" applyFont="1" applyFill="1" applyBorder="1" applyAlignment="1">
      <alignment vertical="center"/>
    </xf>
    <xf numFmtId="0" fontId="7" fillId="2" borderId="3" xfId="1" applyFont="1" applyFill="1" applyBorder="1"/>
    <xf numFmtId="0" fontId="6" fillId="2" borderId="8" xfId="1" applyFont="1" applyFill="1" applyBorder="1" applyAlignment="1">
      <alignment vertical="center"/>
    </xf>
    <xf numFmtId="0" fontId="6" fillId="2" borderId="9" xfId="1" applyFont="1" applyFill="1" applyBorder="1" applyAlignment="1">
      <alignment vertical="center"/>
    </xf>
    <xf numFmtId="0" fontId="6" fillId="2" borderId="10" xfId="1" applyFont="1" applyFill="1" applyBorder="1" applyAlignment="1">
      <alignment vertical="center"/>
    </xf>
    <xf numFmtId="0" fontId="6" fillId="2" borderId="13" xfId="1" applyFont="1" applyFill="1" applyBorder="1" applyAlignment="1">
      <alignment vertical="center"/>
    </xf>
    <xf numFmtId="0" fontId="6" fillId="2" borderId="14" xfId="1" applyFont="1" applyFill="1" applyBorder="1" applyAlignment="1">
      <alignment vertical="center"/>
    </xf>
    <xf numFmtId="0" fontId="6" fillId="2" borderId="15" xfId="1" applyFont="1" applyFill="1" applyBorder="1" applyAlignment="1">
      <alignment vertical="center"/>
    </xf>
    <xf numFmtId="0" fontId="7" fillId="2" borderId="16" xfId="1" applyFont="1" applyFill="1" applyBorder="1"/>
    <xf numFmtId="1" fontId="6" fillId="2" borderId="17" xfId="1" applyNumberFormat="1" applyFont="1" applyFill="1" applyBorder="1" applyAlignment="1">
      <alignment vertical="center"/>
    </xf>
    <xf numFmtId="1" fontId="6" fillId="2" borderId="18" xfId="1" applyNumberFormat="1" applyFont="1" applyFill="1" applyBorder="1" applyAlignment="1">
      <alignment vertical="center"/>
    </xf>
    <xf numFmtId="1" fontId="6" fillId="2" borderId="6" xfId="1" applyNumberFormat="1" applyFont="1" applyFill="1" applyBorder="1" applyAlignment="1">
      <alignment vertical="center"/>
    </xf>
    <xf numFmtId="1" fontId="6" fillId="2" borderId="19" xfId="1" applyNumberFormat="1" applyFont="1" applyFill="1" applyBorder="1" applyAlignment="1">
      <alignment vertical="center"/>
    </xf>
    <xf numFmtId="164" fontId="6" fillId="2" borderId="4" xfId="1" applyNumberFormat="1" applyFont="1" applyFill="1" applyBorder="1" applyAlignment="1">
      <alignment vertical="center"/>
    </xf>
    <xf numFmtId="0" fontId="7" fillId="2" borderId="20" xfId="1" applyFont="1" applyFill="1" applyBorder="1"/>
    <xf numFmtId="1" fontId="8" fillId="2" borderId="0" xfId="1" applyNumberFormat="1" applyFont="1" applyFill="1"/>
    <xf numFmtId="1" fontId="6" fillId="2" borderId="16" xfId="1" applyNumberFormat="1" applyFont="1" applyFill="1" applyBorder="1" applyAlignment="1">
      <alignment vertical="center"/>
    </xf>
    <xf numFmtId="1" fontId="6" fillId="2" borderId="21" xfId="1" applyNumberFormat="1" applyFont="1" applyFill="1" applyBorder="1" applyAlignment="1">
      <alignment vertical="center"/>
    </xf>
    <xf numFmtId="0" fontId="5" fillId="2" borderId="22" xfId="1" applyFont="1" applyFill="1" applyBorder="1"/>
    <xf numFmtId="1" fontId="9" fillId="2" borderId="11" xfId="1" applyNumberFormat="1" applyFont="1" applyFill="1" applyBorder="1" applyAlignment="1">
      <alignment horizontal="center" vertical="center"/>
    </xf>
    <xf numFmtId="1" fontId="9" fillId="2" borderId="17" xfId="1" applyNumberFormat="1" applyFont="1" applyFill="1" applyBorder="1" applyAlignment="1">
      <alignment horizontal="center" vertical="center"/>
    </xf>
    <xf numFmtId="1" fontId="9" fillId="2" borderId="12" xfId="1" applyNumberFormat="1" applyFont="1" applyFill="1" applyBorder="1" applyAlignment="1">
      <alignment horizontal="center" vertical="center"/>
    </xf>
    <xf numFmtId="1" fontId="9" fillId="2" borderId="23" xfId="1" applyNumberFormat="1" applyFont="1" applyFill="1" applyBorder="1" applyAlignment="1">
      <alignment horizontal="center" vertical="center"/>
    </xf>
    <xf numFmtId="1" fontId="9" fillId="2" borderId="24" xfId="1" applyNumberFormat="1" applyFont="1" applyFill="1" applyBorder="1" applyAlignment="1">
      <alignment horizontal="center" vertical="center"/>
    </xf>
    <xf numFmtId="1" fontId="9" fillId="2" borderId="25" xfId="1" applyNumberFormat="1" applyFont="1" applyFill="1" applyBorder="1" applyAlignment="1">
      <alignment horizontal="center" vertical="center"/>
    </xf>
    <xf numFmtId="1" fontId="9" fillId="2" borderId="18" xfId="1" applyNumberFormat="1" applyFont="1" applyFill="1" applyBorder="1" applyAlignment="1">
      <alignment horizontal="center" vertical="center"/>
    </xf>
    <xf numFmtId="0" fontId="9" fillId="2" borderId="25" xfId="1" applyFont="1" applyFill="1" applyBorder="1" applyAlignment="1">
      <alignment horizontal="center" vertical="center"/>
    </xf>
    <xf numFmtId="0" fontId="9" fillId="2" borderId="18" xfId="1" applyFont="1" applyFill="1" applyBorder="1" applyAlignment="1">
      <alignment horizontal="center" vertical="center"/>
    </xf>
    <xf numFmtId="0" fontId="9" fillId="2" borderId="26" xfId="1" applyFont="1" applyFill="1" applyBorder="1" applyAlignment="1">
      <alignment horizontal="center" vertical="center"/>
    </xf>
    <xf numFmtId="0" fontId="9" fillId="2" borderId="24" xfId="1" applyFont="1" applyFill="1" applyBorder="1" applyAlignment="1">
      <alignment horizontal="center" vertical="center"/>
    </xf>
    <xf numFmtId="0" fontId="9" fillId="2" borderId="23" xfId="1" applyFont="1" applyFill="1" applyBorder="1" applyAlignment="1">
      <alignment horizontal="center" vertical="center"/>
    </xf>
    <xf numFmtId="1" fontId="9" fillId="2" borderId="0" xfId="1" applyNumberFormat="1" applyFont="1" applyFill="1" applyBorder="1" applyAlignment="1">
      <alignment horizontal="right"/>
    </xf>
    <xf numFmtId="17" fontId="9" fillId="2" borderId="0" xfId="1" applyNumberFormat="1" applyFont="1" applyFill="1" applyBorder="1" applyAlignment="1">
      <alignment horizontal="right"/>
    </xf>
    <xf numFmtId="17" fontId="10" fillId="2" borderId="0" xfId="1" applyNumberFormat="1" applyFont="1" applyFill="1" applyBorder="1" applyAlignment="1">
      <alignment horizontal="right"/>
    </xf>
    <xf numFmtId="0" fontId="5" fillId="2" borderId="0" xfId="1" applyFont="1" applyFill="1" applyBorder="1"/>
    <xf numFmtId="1" fontId="3" fillId="2" borderId="0" xfId="1" applyNumberFormat="1" applyFont="1" applyFill="1" applyBorder="1"/>
    <xf numFmtId="0" fontId="3" fillId="2" borderId="0" xfId="1" applyFont="1" applyFill="1" applyBorder="1"/>
    <xf numFmtId="0" fontId="4" fillId="2" borderId="0" xfId="1" applyFont="1" applyFill="1" applyBorder="1"/>
    <xf numFmtId="1" fontId="6" fillId="2" borderId="2" xfId="1" applyNumberFormat="1" applyFont="1" applyFill="1" applyBorder="1" applyAlignment="1">
      <alignment horizontal="right" vertical="center"/>
    </xf>
    <xf numFmtId="1" fontId="6" fillId="2" borderId="0" xfId="1" applyNumberFormat="1" applyFont="1" applyFill="1" applyBorder="1" applyAlignment="1">
      <alignment horizontal="right" vertical="center"/>
    </xf>
    <xf numFmtId="1" fontId="6" fillId="2" borderId="1" xfId="1" applyNumberFormat="1" applyFont="1" applyFill="1" applyBorder="1" applyAlignment="1">
      <alignment horizontal="right" vertical="center"/>
    </xf>
    <xf numFmtId="1" fontId="9" fillId="2" borderId="12" xfId="1" applyNumberFormat="1" applyFont="1" applyFill="1" applyBorder="1" applyAlignment="1">
      <alignment horizontal="center" vertical="center"/>
    </xf>
    <xf numFmtId="1" fontId="9" fillId="2" borderId="29" xfId="1" applyNumberFormat="1" applyFont="1" applyFill="1" applyBorder="1" applyAlignment="1">
      <alignment horizontal="center" vertical="center"/>
    </xf>
    <xf numFmtId="1" fontId="9" fillId="2" borderId="11" xfId="1" applyNumberFormat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left" vertical="center"/>
    </xf>
    <xf numFmtId="0" fontId="6" fillId="2" borderId="14" xfId="1" applyFont="1" applyFill="1" applyBorder="1" applyAlignment="1">
      <alignment horizontal="left" vertical="center"/>
    </xf>
    <xf numFmtId="0" fontId="6" fillId="2" borderId="13" xfId="1" applyFont="1" applyFill="1" applyBorder="1" applyAlignment="1">
      <alignment horizontal="left" vertical="center"/>
    </xf>
    <xf numFmtId="1" fontId="6" fillId="2" borderId="0" xfId="1" applyNumberFormat="1" applyFont="1" applyFill="1" applyBorder="1" applyAlignment="1">
      <alignment horizontal="center"/>
    </xf>
    <xf numFmtId="1" fontId="14" fillId="2" borderId="0" xfId="1" applyNumberFormat="1" applyFont="1" applyFill="1" applyBorder="1" applyAlignment="1">
      <alignment horizontal="center"/>
    </xf>
    <xf numFmtId="0" fontId="9" fillId="2" borderId="22" xfId="1" applyFont="1" applyFill="1" applyBorder="1" applyAlignment="1">
      <alignment horizontal="center" vertical="center"/>
    </xf>
    <xf numFmtId="0" fontId="9" fillId="2" borderId="30" xfId="1" applyFont="1" applyFill="1" applyBorder="1" applyAlignment="1">
      <alignment horizontal="center" vertical="center"/>
    </xf>
    <xf numFmtId="0" fontId="9" fillId="2" borderId="28" xfId="1" applyFont="1" applyFill="1" applyBorder="1" applyAlignment="1">
      <alignment horizontal="center" vertical="center"/>
    </xf>
    <xf numFmtId="0" fontId="13" fillId="2" borderId="29" xfId="1" applyFont="1" applyFill="1" applyBorder="1" applyAlignment="1">
      <alignment horizontal="center" vertical="center" wrapText="1"/>
    </xf>
    <xf numFmtId="0" fontId="13" fillId="2" borderId="11" xfId="1" applyFont="1" applyFill="1" applyBorder="1" applyAlignment="1">
      <alignment horizontal="center" vertical="center" wrapText="1"/>
    </xf>
    <xf numFmtId="0" fontId="12" fillId="2" borderId="32" xfId="1" applyFont="1" applyFill="1" applyBorder="1" applyAlignment="1">
      <alignment horizontal="right"/>
    </xf>
    <xf numFmtId="0" fontId="11" fillId="2" borderId="32" xfId="1" applyFont="1" applyFill="1" applyBorder="1" applyAlignment="1"/>
    <xf numFmtId="0" fontId="11" fillId="2" borderId="31" xfId="1" applyFont="1" applyFill="1" applyBorder="1" applyAlignment="1"/>
    <xf numFmtId="0" fontId="10" fillId="2" borderId="14" xfId="1" applyFont="1" applyFill="1" applyBorder="1" applyAlignment="1">
      <alignment horizontal="left" vertical="top"/>
    </xf>
    <xf numFmtId="0" fontId="10" fillId="2" borderId="27" xfId="1" applyFont="1" applyFill="1" applyBorder="1" applyAlignment="1">
      <alignment horizontal="left" vertical="top"/>
    </xf>
    <xf numFmtId="0" fontId="9" fillId="2" borderId="12" xfId="1" applyFont="1" applyFill="1" applyBorder="1" applyAlignment="1">
      <alignment horizontal="center" vertical="center"/>
    </xf>
    <xf numFmtId="0" fontId="9" fillId="2" borderId="29" xfId="1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horizontal="center" vertical="center"/>
    </xf>
  </cellXfs>
  <cellStyles count="2">
    <cellStyle name="Normal" xfId="0" builtinId="0"/>
    <cellStyle name="Normal 3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1"/>
  <sheetViews>
    <sheetView tabSelected="1" view="pageBreakPreview" topLeftCell="B4" zoomScale="23" zoomScaleNormal="70" zoomScaleSheetLayoutView="23" workbookViewId="0">
      <pane xSplit="1" ySplit="5" topLeftCell="C9" activePane="bottomRight" state="frozen"/>
      <selection activeCell="B4" sqref="B4"/>
      <selection pane="topRight" activeCell="C4" sqref="C4"/>
      <selection pane="bottomLeft" activeCell="B9" sqref="B9"/>
      <selection pane="bottomRight" activeCell="B4" sqref="B4:R4"/>
    </sheetView>
  </sheetViews>
  <sheetFormatPr defaultRowHeight="40.799999999999997"/>
  <cols>
    <col min="1" max="1" width="19.33203125" style="5" customWidth="1"/>
    <col min="2" max="2" width="111.88671875" style="4" customWidth="1"/>
    <col min="3" max="6" width="33.88671875" style="3" customWidth="1"/>
    <col min="7" max="9" width="54.109375" style="3" customWidth="1"/>
    <col min="10" max="10" width="71.5546875" style="3" customWidth="1"/>
    <col min="11" max="15" width="54.109375" style="2" customWidth="1"/>
    <col min="16" max="16" width="57.109375" style="2" customWidth="1"/>
    <col min="17" max="18" width="54.109375" style="2" customWidth="1"/>
    <col min="19" max="19" width="8.88671875" style="1"/>
    <col min="20" max="20" width="5.33203125" style="1" customWidth="1"/>
    <col min="21" max="23" width="8.88671875" style="1" hidden="1" customWidth="1"/>
    <col min="24" max="24" width="8.88671875" style="1"/>
    <col min="25" max="25" width="52.21875" style="1" customWidth="1"/>
    <col min="26" max="16384" width="8.88671875" style="1"/>
  </cols>
  <sheetData>
    <row r="1" spans="1:25">
      <c r="A1" s="44"/>
      <c r="B1" s="47"/>
      <c r="C1" s="46"/>
      <c r="D1" s="46"/>
      <c r="E1" s="46"/>
      <c r="F1" s="46"/>
      <c r="G1" s="46"/>
      <c r="H1" s="46"/>
      <c r="I1" s="46"/>
      <c r="J1" s="46"/>
      <c r="K1" s="45"/>
      <c r="L1" s="45"/>
      <c r="M1" s="45"/>
      <c r="N1" s="45"/>
      <c r="O1" s="45"/>
      <c r="P1" s="45"/>
      <c r="Q1" s="3"/>
    </row>
    <row r="2" spans="1:25">
      <c r="A2" s="44"/>
      <c r="B2" s="47"/>
      <c r="C2" s="46"/>
      <c r="D2" s="46"/>
      <c r="E2" s="46"/>
      <c r="F2" s="46"/>
      <c r="G2" s="46"/>
      <c r="H2" s="46"/>
      <c r="I2" s="46"/>
      <c r="J2" s="46"/>
      <c r="K2" s="45"/>
      <c r="L2" s="45"/>
      <c r="M2" s="45"/>
      <c r="N2" s="45"/>
      <c r="O2" s="45"/>
      <c r="P2" s="45"/>
      <c r="Q2" s="45"/>
      <c r="R2" s="45"/>
    </row>
    <row r="3" spans="1:25" ht="44.4" thickBot="1">
      <c r="A3" s="44"/>
      <c r="B3" s="43" t="s">
        <v>60</v>
      </c>
      <c r="C3" s="42"/>
      <c r="D3" s="42"/>
      <c r="E3" s="42"/>
      <c r="F3" s="42"/>
      <c r="G3" s="42"/>
      <c r="H3" s="42"/>
      <c r="I3" s="42"/>
      <c r="J3" s="42"/>
      <c r="K3" s="41"/>
      <c r="L3" s="41"/>
      <c r="M3" s="41"/>
      <c r="N3" s="41"/>
      <c r="O3" s="41"/>
      <c r="P3" s="59" t="s">
        <v>59</v>
      </c>
      <c r="Q3" s="60"/>
      <c r="R3" s="60"/>
    </row>
    <row r="4" spans="1:25" ht="58.8" customHeight="1" thickBot="1">
      <c r="A4" s="61" t="s">
        <v>58</v>
      </c>
      <c r="B4" s="64" t="s">
        <v>57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5"/>
    </row>
    <row r="5" spans="1:25" ht="53.4" customHeight="1" thickBot="1">
      <c r="A5" s="62"/>
      <c r="B5" s="66" t="s">
        <v>56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8"/>
    </row>
    <row r="6" spans="1:25" ht="91.2" customHeight="1" thickBot="1">
      <c r="A6" s="62"/>
      <c r="B6" s="69" t="s">
        <v>55</v>
      </c>
      <c r="C6" s="71" t="s">
        <v>54</v>
      </c>
      <c r="D6" s="72"/>
      <c r="E6" s="72"/>
      <c r="F6" s="73"/>
      <c r="G6" s="71" t="s">
        <v>53</v>
      </c>
      <c r="H6" s="73"/>
      <c r="I6" s="71" t="s">
        <v>52</v>
      </c>
      <c r="J6" s="73"/>
      <c r="K6" s="51" t="s">
        <v>51</v>
      </c>
      <c r="L6" s="53"/>
      <c r="M6" s="51" t="s">
        <v>50</v>
      </c>
      <c r="N6" s="52"/>
      <c r="O6" s="53"/>
      <c r="P6" s="51" t="s">
        <v>49</v>
      </c>
      <c r="Q6" s="52"/>
      <c r="R6" s="53"/>
    </row>
    <row r="7" spans="1:25" ht="91.2" customHeight="1" thickBot="1">
      <c r="A7" s="63"/>
      <c r="B7" s="70"/>
      <c r="C7" s="37" t="s">
        <v>45</v>
      </c>
      <c r="D7" s="40" t="s">
        <v>48</v>
      </c>
      <c r="E7" s="40" t="s">
        <v>43</v>
      </c>
      <c r="F7" s="36" t="s">
        <v>7</v>
      </c>
      <c r="G7" s="39" t="s">
        <v>47</v>
      </c>
      <c r="H7" s="38" t="s">
        <v>46</v>
      </c>
      <c r="I7" s="37" t="s">
        <v>47</v>
      </c>
      <c r="J7" s="36" t="s">
        <v>46</v>
      </c>
      <c r="K7" s="35" t="s">
        <v>47</v>
      </c>
      <c r="L7" s="34" t="s">
        <v>46</v>
      </c>
      <c r="M7" s="33" t="s">
        <v>45</v>
      </c>
      <c r="N7" s="32" t="s">
        <v>44</v>
      </c>
      <c r="O7" s="29" t="s">
        <v>43</v>
      </c>
      <c r="P7" s="31" t="s">
        <v>45</v>
      </c>
      <c r="Q7" s="30" t="s">
        <v>44</v>
      </c>
      <c r="R7" s="29" t="s">
        <v>43</v>
      </c>
    </row>
    <row r="8" spans="1:25" ht="52.2" customHeight="1" thickBot="1">
      <c r="A8" s="28" t="s">
        <v>42</v>
      </c>
      <c r="B8" s="16" t="s">
        <v>41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</row>
    <row r="9" spans="1:25" ht="65.400000000000006" customHeight="1">
      <c r="A9" s="18">
        <v>1</v>
      </c>
      <c r="B9" s="16" t="s">
        <v>40</v>
      </c>
      <c r="C9" s="27">
        <v>434</v>
      </c>
      <c r="D9" s="27">
        <v>237</v>
      </c>
      <c r="E9" s="27">
        <v>254</v>
      </c>
      <c r="F9" s="27">
        <f t="shared" ref="F9:F21" si="0">E9+D9+C9</f>
        <v>925</v>
      </c>
      <c r="G9" s="27">
        <v>16522585</v>
      </c>
      <c r="H9" s="27">
        <f t="shared" ref="H9:H20" si="1">M9+N9+O9</f>
        <v>10922084.033530999</v>
      </c>
      <c r="I9" s="27">
        <v>617656</v>
      </c>
      <c r="J9" s="27">
        <f t="shared" ref="J9:J20" si="2">P9+Q9+R9</f>
        <v>4518172.8565081004</v>
      </c>
      <c r="K9" s="27">
        <v>96541</v>
      </c>
      <c r="L9" s="27">
        <v>970931.23899336311</v>
      </c>
      <c r="M9" s="27">
        <v>3308164.4142746003</v>
      </c>
      <c r="N9" s="27">
        <v>3399376.7802085998</v>
      </c>
      <c r="O9" s="27">
        <v>4214542.8390477998</v>
      </c>
      <c r="P9" s="27">
        <v>1176851.3467997001</v>
      </c>
      <c r="Q9" s="27">
        <v>1096146.6451285002</v>
      </c>
      <c r="R9" s="26">
        <v>2245174.8645798997</v>
      </c>
      <c r="Y9" s="25"/>
    </row>
    <row r="10" spans="1:25" ht="65.400000000000006" customHeight="1">
      <c r="A10" s="11">
        <v>2</v>
      </c>
      <c r="B10" s="10" t="s">
        <v>39</v>
      </c>
      <c r="C10" s="7">
        <v>363</v>
      </c>
      <c r="D10" s="7">
        <v>140</v>
      </c>
      <c r="E10" s="7">
        <v>132</v>
      </c>
      <c r="F10" s="7">
        <f t="shared" si="0"/>
        <v>635</v>
      </c>
      <c r="G10" s="7">
        <v>622812</v>
      </c>
      <c r="H10" s="7">
        <f t="shared" si="1"/>
        <v>3303753</v>
      </c>
      <c r="I10" s="7">
        <v>303431</v>
      </c>
      <c r="J10" s="7">
        <f t="shared" si="2"/>
        <v>1328076.0430000001</v>
      </c>
      <c r="K10" s="7">
        <v>22104</v>
      </c>
      <c r="L10" s="7">
        <v>107393.13032</v>
      </c>
      <c r="M10" s="7">
        <v>1204168</v>
      </c>
      <c r="N10" s="7">
        <v>937229</v>
      </c>
      <c r="O10" s="7">
        <v>1162356</v>
      </c>
      <c r="P10" s="7">
        <v>462393.77646000008</v>
      </c>
      <c r="Q10" s="7">
        <v>402793.08438999997</v>
      </c>
      <c r="R10" s="6">
        <v>462889.18215000001</v>
      </c>
    </row>
    <row r="11" spans="1:25" ht="49.8" customHeight="1">
      <c r="A11" s="11">
        <v>3</v>
      </c>
      <c r="B11" s="10" t="s">
        <v>38</v>
      </c>
      <c r="C11" s="7">
        <v>68</v>
      </c>
      <c r="D11" s="7">
        <v>57</v>
      </c>
      <c r="E11" s="7">
        <v>44</v>
      </c>
      <c r="F11" s="7">
        <f t="shared" si="0"/>
        <v>169</v>
      </c>
      <c r="G11" s="7">
        <v>2256018</v>
      </c>
      <c r="H11" s="7">
        <f t="shared" si="1"/>
        <v>903171.00887779985</v>
      </c>
      <c r="I11" s="7">
        <v>170982</v>
      </c>
      <c r="J11" s="7">
        <f t="shared" si="2"/>
        <v>479096.77335199999</v>
      </c>
      <c r="K11" s="7">
        <v>6249</v>
      </c>
      <c r="L11" s="7">
        <v>1428.0225891</v>
      </c>
      <c r="M11" s="7">
        <v>314237.61326529994</v>
      </c>
      <c r="N11" s="7">
        <v>259753.89996570002</v>
      </c>
      <c r="O11" s="7">
        <v>329179.49564679997</v>
      </c>
      <c r="P11" s="7">
        <v>96444.3524072</v>
      </c>
      <c r="Q11" s="7">
        <v>73831.409602200001</v>
      </c>
      <c r="R11" s="6">
        <v>308821.01134259999</v>
      </c>
    </row>
    <row r="12" spans="1:25" ht="65.400000000000006" customHeight="1">
      <c r="A12" s="11">
        <v>4</v>
      </c>
      <c r="B12" s="10" t="s">
        <v>37</v>
      </c>
      <c r="C12" s="7">
        <v>26</v>
      </c>
      <c r="D12" s="7">
        <v>71</v>
      </c>
      <c r="E12" s="7">
        <v>81</v>
      </c>
      <c r="F12" s="7">
        <f t="shared" si="0"/>
        <v>178</v>
      </c>
      <c r="G12" s="7">
        <v>975288</v>
      </c>
      <c r="H12" s="7">
        <f t="shared" si="1"/>
        <v>1215873.6353199999</v>
      </c>
      <c r="I12" s="7">
        <v>104141</v>
      </c>
      <c r="J12" s="7">
        <f t="shared" si="2"/>
        <v>633487.82950450014</v>
      </c>
      <c r="K12" s="7">
        <v>8183</v>
      </c>
      <c r="L12" s="7">
        <v>44548.543141500006</v>
      </c>
      <c r="M12" s="7">
        <v>78622.221179999993</v>
      </c>
      <c r="N12" s="7">
        <v>419129.71889000002</v>
      </c>
      <c r="O12" s="7">
        <v>718121.69524999999</v>
      </c>
      <c r="P12" s="7">
        <v>35578.990035499999</v>
      </c>
      <c r="Q12" s="7">
        <v>178264.56396020003</v>
      </c>
      <c r="R12" s="6">
        <v>419644.27550880006</v>
      </c>
    </row>
    <row r="13" spans="1:25" ht="65.400000000000006" customHeight="1">
      <c r="A13" s="11">
        <v>5</v>
      </c>
      <c r="B13" s="10" t="s">
        <v>36</v>
      </c>
      <c r="C13" s="7">
        <v>37</v>
      </c>
      <c r="D13" s="7">
        <v>62</v>
      </c>
      <c r="E13" s="7">
        <v>57</v>
      </c>
      <c r="F13" s="7">
        <f t="shared" si="0"/>
        <v>156</v>
      </c>
      <c r="G13" s="7">
        <v>0</v>
      </c>
      <c r="H13" s="7">
        <f t="shared" si="1"/>
        <v>1393309</v>
      </c>
      <c r="I13" s="7">
        <v>132488</v>
      </c>
      <c r="J13" s="7">
        <f t="shared" si="2"/>
        <v>665904</v>
      </c>
      <c r="K13" s="7">
        <v>0</v>
      </c>
      <c r="L13" s="7">
        <v>0</v>
      </c>
      <c r="M13" s="7">
        <v>248094</v>
      </c>
      <c r="N13" s="7">
        <v>423625</v>
      </c>
      <c r="O13" s="7">
        <v>721590</v>
      </c>
      <c r="P13" s="7">
        <v>100159</v>
      </c>
      <c r="Q13" s="7">
        <v>183749</v>
      </c>
      <c r="R13" s="6">
        <v>381996</v>
      </c>
    </row>
    <row r="14" spans="1:25" ht="65.400000000000006" customHeight="1">
      <c r="A14" s="11">
        <v>6</v>
      </c>
      <c r="B14" s="10" t="s">
        <v>35</v>
      </c>
      <c r="C14" s="7">
        <v>1</v>
      </c>
      <c r="D14" s="7">
        <v>14</v>
      </c>
      <c r="E14" s="7">
        <v>18</v>
      </c>
      <c r="F14" s="7">
        <f t="shared" si="0"/>
        <v>33</v>
      </c>
      <c r="G14" s="7">
        <v>219228</v>
      </c>
      <c r="H14" s="7">
        <f t="shared" si="1"/>
        <v>107116</v>
      </c>
      <c r="I14" s="7">
        <v>10582</v>
      </c>
      <c r="J14" s="7">
        <f t="shared" si="2"/>
        <v>79746.583335500007</v>
      </c>
      <c r="K14" s="7">
        <v>61</v>
      </c>
      <c r="L14" s="7">
        <v>225</v>
      </c>
      <c r="M14" s="7">
        <v>1322</v>
      </c>
      <c r="N14" s="7">
        <v>22431</v>
      </c>
      <c r="O14" s="7">
        <v>83363</v>
      </c>
      <c r="P14" s="7">
        <v>497</v>
      </c>
      <c r="Q14" s="7">
        <v>14871.5833355</v>
      </c>
      <c r="R14" s="6">
        <v>64378</v>
      </c>
    </row>
    <row r="15" spans="1:25" ht="65.400000000000006" customHeight="1">
      <c r="A15" s="11">
        <v>7</v>
      </c>
      <c r="B15" s="10" t="s">
        <v>34</v>
      </c>
      <c r="C15" s="7">
        <v>83</v>
      </c>
      <c r="D15" s="7">
        <v>92</v>
      </c>
      <c r="E15" s="7">
        <v>89</v>
      </c>
      <c r="F15" s="7">
        <f t="shared" si="0"/>
        <v>264</v>
      </c>
      <c r="G15" s="7">
        <v>2107764</v>
      </c>
      <c r="H15" s="7">
        <f t="shared" si="1"/>
        <v>1942892.5299999996</v>
      </c>
      <c r="I15" s="7">
        <v>187018</v>
      </c>
      <c r="J15" s="7">
        <f t="shared" si="2"/>
        <v>985253.46212889999</v>
      </c>
      <c r="K15" s="7">
        <v>15334</v>
      </c>
      <c r="L15" s="7">
        <v>94751.746286399881</v>
      </c>
      <c r="M15" s="7">
        <v>453029.31000000006</v>
      </c>
      <c r="N15" s="7">
        <v>639297.19999999984</v>
      </c>
      <c r="O15" s="7">
        <v>850566.01999999979</v>
      </c>
      <c r="P15" s="7">
        <v>159698.22516039995</v>
      </c>
      <c r="Q15" s="7">
        <v>350438.23696850002</v>
      </c>
      <c r="R15" s="6">
        <v>475117</v>
      </c>
    </row>
    <row r="16" spans="1:25" ht="65.400000000000006" customHeight="1">
      <c r="A16" s="11">
        <v>8</v>
      </c>
      <c r="B16" s="10" t="s">
        <v>33</v>
      </c>
      <c r="C16" s="7">
        <v>29</v>
      </c>
      <c r="D16" s="7">
        <v>55</v>
      </c>
      <c r="E16" s="7">
        <v>60</v>
      </c>
      <c r="F16" s="7">
        <f t="shared" si="0"/>
        <v>144</v>
      </c>
      <c r="G16" s="7">
        <v>1475108</v>
      </c>
      <c r="H16" s="7">
        <f t="shared" si="1"/>
        <v>897218.75782679999</v>
      </c>
      <c r="I16" s="7">
        <v>86826</v>
      </c>
      <c r="J16" s="7">
        <f t="shared" si="2"/>
        <v>412876.7637603</v>
      </c>
      <c r="K16" s="7">
        <v>4441</v>
      </c>
      <c r="L16" s="7">
        <v>30487.723287700002</v>
      </c>
      <c r="M16" s="7">
        <v>126000.21175960002</v>
      </c>
      <c r="N16" s="7">
        <v>337362.03074840002</v>
      </c>
      <c r="O16" s="7">
        <v>433856.5153188</v>
      </c>
      <c r="P16" s="7">
        <v>45966.770015099995</v>
      </c>
      <c r="Q16" s="7">
        <v>109433.30240839999</v>
      </c>
      <c r="R16" s="6">
        <v>257476.6913368</v>
      </c>
    </row>
    <row r="17" spans="1:19" ht="65.400000000000006" customHeight="1">
      <c r="A17" s="11">
        <v>9</v>
      </c>
      <c r="B17" s="10" t="s">
        <v>32</v>
      </c>
      <c r="C17" s="7">
        <v>48</v>
      </c>
      <c r="D17" s="7">
        <v>84</v>
      </c>
      <c r="E17" s="7">
        <v>78</v>
      </c>
      <c r="F17" s="7">
        <f t="shared" si="0"/>
        <v>210</v>
      </c>
      <c r="G17" s="7">
        <v>668568</v>
      </c>
      <c r="H17" s="7">
        <f t="shared" si="1"/>
        <v>1178858.0118441</v>
      </c>
      <c r="I17" s="7">
        <v>66733</v>
      </c>
      <c r="J17" s="7">
        <f t="shared" si="2"/>
        <v>708480.48168490001</v>
      </c>
      <c r="K17" s="7">
        <v>5712</v>
      </c>
      <c r="L17" s="7">
        <v>237680.10242900002</v>
      </c>
      <c r="M17" s="7">
        <v>189991.22863649999</v>
      </c>
      <c r="N17" s="7">
        <v>407894.86832280003</v>
      </c>
      <c r="O17" s="7">
        <v>580971.91488479997</v>
      </c>
      <c r="P17" s="7">
        <v>87261</v>
      </c>
      <c r="Q17" s="7">
        <v>132692.51478190001</v>
      </c>
      <c r="R17" s="6">
        <v>488526.96690300002</v>
      </c>
    </row>
    <row r="18" spans="1:19" ht="65.400000000000006" customHeight="1">
      <c r="A18" s="11">
        <v>10</v>
      </c>
      <c r="B18" s="10" t="s">
        <v>31</v>
      </c>
      <c r="C18" s="7">
        <v>21</v>
      </c>
      <c r="D18" s="7">
        <v>32</v>
      </c>
      <c r="E18" s="7">
        <v>49</v>
      </c>
      <c r="F18" s="7">
        <f t="shared" si="0"/>
        <v>102</v>
      </c>
      <c r="G18" s="7">
        <v>70553.247000000003</v>
      </c>
      <c r="H18" s="7">
        <f t="shared" si="1"/>
        <v>844917.11023488001</v>
      </c>
      <c r="I18" s="7">
        <v>52985.892500000009</v>
      </c>
      <c r="J18" s="7">
        <f t="shared" si="2"/>
        <v>691387.59078800003</v>
      </c>
      <c r="K18" s="7">
        <v>9337</v>
      </c>
      <c r="L18" s="7">
        <v>63645.059099999999</v>
      </c>
      <c r="M18" s="7">
        <v>113526.1008</v>
      </c>
      <c r="N18" s="7">
        <v>268933.62046548002</v>
      </c>
      <c r="O18" s="7">
        <v>462457.38896939997</v>
      </c>
      <c r="P18" s="7">
        <v>95845</v>
      </c>
      <c r="Q18" s="7">
        <v>189992.59078799997</v>
      </c>
      <c r="R18" s="6">
        <v>405550</v>
      </c>
    </row>
    <row r="19" spans="1:19" ht="65.400000000000006" customHeight="1">
      <c r="A19" s="11">
        <v>11</v>
      </c>
      <c r="B19" s="10" t="s">
        <v>30</v>
      </c>
      <c r="C19" s="7">
        <v>352</v>
      </c>
      <c r="D19" s="7">
        <v>256</v>
      </c>
      <c r="E19" s="7">
        <v>257</v>
      </c>
      <c r="F19" s="7">
        <f t="shared" si="0"/>
        <v>865</v>
      </c>
      <c r="G19" s="7">
        <v>14564094</v>
      </c>
      <c r="H19" s="7">
        <f t="shared" si="1"/>
        <v>12268207</v>
      </c>
      <c r="I19" s="7">
        <v>782031</v>
      </c>
      <c r="J19" s="7">
        <f t="shared" si="2"/>
        <v>6427407</v>
      </c>
      <c r="K19" s="7">
        <v>48515</v>
      </c>
      <c r="L19" s="7">
        <v>140619.87680629987</v>
      </c>
      <c r="M19" s="7">
        <v>2186842</v>
      </c>
      <c r="N19" s="7">
        <v>4359272</v>
      </c>
      <c r="O19" s="7">
        <v>5722093</v>
      </c>
      <c r="P19" s="7">
        <v>1613297</v>
      </c>
      <c r="Q19" s="7">
        <v>1433052</v>
      </c>
      <c r="R19" s="6">
        <v>3381058</v>
      </c>
    </row>
    <row r="20" spans="1:19" ht="65.400000000000006" customHeight="1" thickBot="1">
      <c r="A20" s="9">
        <v>12</v>
      </c>
      <c r="B20" s="8" t="s">
        <v>29</v>
      </c>
      <c r="C20" s="7">
        <v>64</v>
      </c>
      <c r="D20" s="7">
        <v>96</v>
      </c>
      <c r="E20" s="7">
        <v>96</v>
      </c>
      <c r="F20" s="7">
        <f t="shared" si="0"/>
        <v>256</v>
      </c>
      <c r="G20" s="7">
        <v>152086</v>
      </c>
      <c r="H20" s="7">
        <f t="shared" si="1"/>
        <v>1728542.6315316998</v>
      </c>
      <c r="I20" s="7">
        <v>128895</v>
      </c>
      <c r="J20" s="7">
        <f t="shared" si="2"/>
        <v>920021.00966720004</v>
      </c>
      <c r="K20" s="7">
        <v>22798</v>
      </c>
      <c r="L20" s="7">
        <v>205753.15376320004</v>
      </c>
      <c r="M20" s="7">
        <v>271651.06067450001</v>
      </c>
      <c r="N20" s="7">
        <v>529526.73775890004</v>
      </c>
      <c r="O20" s="7">
        <v>927364.8330982998</v>
      </c>
      <c r="P20" s="7">
        <v>90571.715145799986</v>
      </c>
      <c r="Q20" s="7">
        <v>241878.45109469994</v>
      </c>
      <c r="R20" s="6">
        <v>587570.8434267001</v>
      </c>
    </row>
    <row r="21" spans="1:19" ht="65.400000000000006" customHeight="1" thickBot="1">
      <c r="A21" s="54" t="s">
        <v>7</v>
      </c>
      <c r="B21" s="55"/>
      <c r="C21" s="7">
        <f>SUM(C9:C20)</f>
        <v>1526</v>
      </c>
      <c r="D21" s="7">
        <f>SUM(D9:D20)</f>
        <v>1196</v>
      </c>
      <c r="E21" s="7">
        <f>SUM(E9:E20)</f>
        <v>1215</v>
      </c>
      <c r="F21" s="7">
        <f t="shared" si="0"/>
        <v>3937</v>
      </c>
      <c r="G21" s="7">
        <v>39634104.247000001</v>
      </c>
      <c r="H21" s="7">
        <f>H9+H10+H12+H11+H13+H14+H15+H16+H17+H18+H19+H20</f>
        <v>36705942.719166279</v>
      </c>
      <c r="I21" s="7">
        <v>2643768.8925000001</v>
      </c>
      <c r="J21" s="7">
        <f>J9+J10+J12+J11+J13+J14+J15+J16+J17+J18+J19+J20</f>
        <v>17849910.3937294</v>
      </c>
      <c r="K21" s="7">
        <v>239275</v>
      </c>
      <c r="L21" s="7">
        <v>1897463.5967165628</v>
      </c>
      <c r="M21" s="7">
        <v>8495648</v>
      </c>
      <c r="N21" s="7">
        <v>12003832</v>
      </c>
      <c r="O21" s="7">
        <v>16206463</v>
      </c>
      <c r="P21" s="7">
        <v>3964564</v>
      </c>
      <c r="Q21" s="7">
        <v>4407143</v>
      </c>
      <c r="R21" s="6">
        <v>9478203</v>
      </c>
    </row>
    <row r="22" spans="1:19" ht="65.400000000000006" customHeight="1">
      <c r="A22" s="24" t="s">
        <v>28</v>
      </c>
      <c r="B22" s="56" t="s">
        <v>27</v>
      </c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8"/>
    </row>
    <row r="23" spans="1:19" ht="65.400000000000006" customHeight="1">
      <c r="A23" s="11">
        <v>13</v>
      </c>
      <c r="B23" s="8" t="s">
        <v>26</v>
      </c>
      <c r="C23" s="7">
        <v>20</v>
      </c>
      <c r="D23" s="7">
        <v>18</v>
      </c>
      <c r="E23" s="7">
        <v>42</v>
      </c>
      <c r="F23" s="7">
        <f>E23+D23+C23</f>
        <v>80</v>
      </c>
      <c r="G23" s="7">
        <v>788146</v>
      </c>
      <c r="H23" s="7">
        <f>M23+N23+O23</f>
        <v>495790.67556992557</v>
      </c>
      <c r="I23" s="7">
        <v>31116</v>
      </c>
      <c r="J23" s="7">
        <f>P23+Q23+R23</f>
        <v>203813.85700871504</v>
      </c>
      <c r="K23" s="7">
        <v>3165</v>
      </c>
      <c r="L23" s="7">
        <v>34264.470688999987</v>
      </c>
      <c r="M23" s="7">
        <v>115637.77094888313</v>
      </c>
      <c r="N23" s="7">
        <v>109249.76644116452</v>
      </c>
      <c r="O23" s="7">
        <v>270903.13817987789</v>
      </c>
      <c r="P23" s="7">
        <v>28393.568858129889</v>
      </c>
      <c r="Q23" s="7">
        <v>77975.836469201327</v>
      </c>
      <c r="R23" s="6">
        <v>97444.451681383813</v>
      </c>
    </row>
    <row r="24" spans="1:19" ht="65.400000000000006" customHeight="1">
      <c r="A24" s="11">
        <v>14</v>
      </c>
      <c r="B24" s="10" t="s">
        <v>25</v>
      </c>
      <c r="C24" s="7">
        <v>0</v>
      </c>
      <c r="D24" s="7">
        <v>3</v>
      </c>
      <c r="E24" s="7">
        <v>15</v>
      </c>
      <c r="F24" s="7">
        <v>18</v>
      </c>
      <c r="G24" s="7">
        <v>120166</v>
      </c>
      <c r="H24" s="7">
        <v>89835</v>
      </c>
      <c r="I24" s="7">
        <v>8009</v>
      </c>
      <c r="J24" s="7">
        <v>94369</v>
      </c>
      <c r="K24" s="7">
        <v>0</v>
      </c>
      <c r="L24" s="7">
        <v>0</v>
      </c>
      <c r="M24" s="7">
        <v>0</v>
      </c>
      <c r="N24" s="7">
        <v>7785</v>
      </c>
      <c r="O24" s="7">
        <v>82050</v>
      </c>
      <c r="P24" s="7">
        <v>0</v>
      </c>
      <c r="Q24" s="7">
        <v>10547</v>
      </c>
      <c r="R24" s="6">
        <v>83822</v>
      </c>
    </row>
    <row r="25" spans="1:19" ht="65.400000000000006" customHeight="1">
      <c r="A25" s="11">
        <v>15</v>
      </c>
      <c r="B25" s="10" t="s">
        <v>24</v>
      </c>
      <c r="C25" s="7">
        <v>265</v>
      </c>
      <c r="D25" s="7">
        <v>147</v>
      </c>
      <c r="E25" s="7">
        <v>86</v>
      </c>
      <c r="F25" s="7">
        <f t="shared" ref="F25:F37" si="3">E25+D25+C25</f>
        <v>498</v>
      </c>
      <c r="G25" s="7">
        <v>5057934</v>
      </c>
      <c r="H25" s="7">
        <f t="shared" ref="H25:H33" si="4">M25+N25+O25</f>
        <v>5718117.3842078988</v>
      </c>
      <c r="I25" s="7">
        <v>2085362</v>
      </c>
      <c r="J25" s="7">
        <f t="shared" ref="J25:J33" si="5">P25+Q25+R25</f>
        <v>5549025.1000813209</v>
      </c>
      <c r="K25" s="7">
        <v>96231</v>
      </c>
      <c r="L25" s="7">
        <v>97929.608348600043</v>
      </c>
      <c r="M25" s="7">
        <v>1008921.8865467</v>
      </c>
      <c r="N25" s="7">
        <v>1811659.7360705999</v>
      </c>
      <c r="O25" s="7">
        <v>2897535.7615905991</v>
      </c>
      <c r="P25" s="7">
        <v>674644.53003866796</v>
      </c>
      <c r="Q25" s="7">
        <v>1778079.3089327591</v>
      </c>
      <c r="R25" s="6">
        <v>3096301.2611098932</v>
      </c>
    </row>
    <row r="26" spans="1:19" ht="65.400000000000006" customHeight="1">
      <c r="A26" s="11">
        <v>16</v>
      </c>
      <c r="B26" s="10" t="s">
        <v>23</v>
      </c>
      <c r="C26" s="7">
        <v>73</v>
      </c>
      <c r="D26" s="7">
        <v>102</v>
      </c>
      <c r="E26" s="7">
        <v>101</v>
      </c>
      <c r="F26" s="7">
        <f t="shared" si="3"/>
        <v>276</v>
      </c>
      <c r="G26" s="7">
        <v>0</v>
      </c>
      <c r="H26" s="7">
        <f t="shared" si="4"/>
        <v>1993606.1211009999</v>
      </c>
      <c r="I26" s="7">
        <v>394621</v>
      </c>
      <c r="J26" s="7">
        <f t="shared" si="5"/>
        <v>2013724.5009157723</v>
      </c>
      <c r="K26" s="7">
        <v>3323</v>
      </c>
      <c r="L26" s="7">
        <v>19103.4388592</v>
      </c>
      <c r="M26" s="7">
        <v>82973.886760223613</v>
      </c>
      <c r="N26" s="7">
        <v>482691.91404097411</v>
      </c>
      <c r="O26" s="7">
        <v>1427940.3202998021</v>
      </c>
      <c r="P26" s="23">
        <v>83770.939238096136</v>
      </c>
      <c r="Q26" s="7">
        <v>487562.97616172687</v>
      </c>
      <c r="R26" s="6">
        <v>1442390.5855159494</v>
      </c>
    </row>
    <row r="27" spans="1:19" ht="65.400000000000006" customHeight="1">
      <c r="A27" s="11">
        <v>17</v>
      </c>
      <c r="B27" s="10" t="s">
        <v>22</v>
      </c>
      <c r="C27" s="7">
        <v>31</v>
      </c>
      <c r="D27" s="7">
        <v>31</v>
      </c>
      <c r="E27" s="7">
        <v>30</v>
      </c>
      <c r="F27" s="7">
        <f t="shared" si="3"/>
        <v>92</v>
      </c>
      <c r="G27" s="7">
        <v>369585</v>
      </c>
      <c r="H27" s="7">
        <f t="shared" si="4"/>
        <v>391471.88101180003</v>
      </c>
      <c r="I27" s="7">
        <v>28312</v>
      </c>
      <c r="J27" s="7">
        <f t="shared" si="5"/>
        <v>474042.93782640004</v>
      </c>
      <c r="K27" s="7">
        <v>2477</v>
      </c>
      <c r="L27" s="7">
        <v>36981.716382800005</v>
      </c>
      <c r="M27" s="7">
        <v>56933.064463499992</v>
      </c>
      <c r="N27" s="7">
        <v>126177.093693</v>
      </c>
      <c r="O27" s="7">
        <v>208361.7228553</v>
      </c>
      <c r="P27" s="7">
        <v>50126.224832</v>
      </c>
      <c r="Q27" s="7">
        <v>104868.7524284</v>
      </c>
      <c r="R27" s="6">
        <v>319047.96056600002</v>
      </c>
    </row>
    <row r="28" spans="1:19" ht="65.400000000000006" customHeight="1">
      <c r="A28" s="11">
        <v>18</v>
      </c>
      <c r="B28" s="10" t="s">
        <v>21</v>
      </c>
      <c r="C28" s="7">
        <v>12</v>
      </c>
      <c r="D28" s="7">
        <v>51</v>
      </c>
      <c r="E28" s="7">
        <v>34</v>
      </c>
      <c r="F28" s="7">
        <f t="shared" si="3"/>
        <v>97</v>
      </c>
      <c r="G28" s="7">
        <v>443458</v>
      </c>
      <c r="H28" s="7">
        <f t="shared" si="4"/>
        <v>619391.77690000006</v>
      </c>
      <c r="I28" s="7">
        <v>134473</v>
      </c>
      <c r="J28" s="7">
        <f t="shared" si="5"/>
        <v>389988.80317999999</v>
      </c>
      <c r="K28" s="7">
        <v>4040</v>
      </c>
      <c r="L28" s="7">
        <v>11349.25383399</v>
      </c>
      <c r="M28" s="7">
        <v>30771.290500000003</v>
      </c>
      <c r="N28" s="7">
        <v>196455.2861</v>
      </c>
      <c r="O28" s="7">
        <v>392165.20030000003</v>
      </c>
      <c r="P28" s="7">
        <v>12485.3272</v>
      </c>
      <c r="Q28" s="7">
        <v>52906.634610000008</v>
      </c>
      <c r="R28" s="6">
        <v>324596.84136999998</v>
      </c>
    </row>
    <row r="29" spans="1:19" ht="65.400000000000006" customHeight="1">
      <c r="A29" s="11">
        <v>19</v>
      </c>
      <c r="B29" s="10" t="s">
        <v>20</v>
      </c>
      <c r="C29" s="7">
        <v>0</v>
      </c>
      <c r="D29" s="7">
        <v>15</v>
      </c>
      <c r="E29" s="7">
        <v>14</v>
      </c>
      <c r="F29" s="7">
        <f t="shared" si="3"/>
        <v>29</v>
      </c>
      <c r="G29" s="7">
        <v>0</v>
      </c>
      <c r="H29" s="7">
        <f t="shared" si="4"/>
        <v>115618.5576</v>
      </c>
      <c r="I29" s="7">
        <v>63510</v>
      </c>
      <c r="J29" s="7">
        <f t="shared" si="5"/>
        <v>129586.18522500001</v>
      </c>
      <c r="K29" s="7">
        <v>0</v>
      </c>
      <c r="L29" s="7">
        <v>0</v>
      </c>
      <c r="M29" s="7">
        <v>0</v>
      </c>
      <c r="N29" s="7">
        <v>34013.095200000003</v>
      </c>
      <c r="O29" s="7">
        <v>81605.462400000004</v>
      </c>
      <c r="P29" s="7">
        <v>0</v>
      </c>
      <c r="Q29" s="7">
        <v>14807.302650000001</v>
      </c>
      <c r="R29" s="6">
        <v>114778.88257500001</v>
      </c>
    </row>
    <row r="30" spans="1:19" ht="65.400000000000006" customHeight="1">
      <c r="A30" s="11">
        <v>20</v>
      </c>
      <c r="B30" s="10" t="s">
        <v>19</v>
      </c>
      <c r="C30" s="7">
        <v>56</v>
      </c>
      <c r="D30" s="7">
        <v>36</v>
      </c>
      <c r="E30" s="7">
        <v>51</v>
      </c>
      <c r="F30" s="7">
        <f t="shared" si="3"/>
        <v>143</v>
      </c>
      <c r="G30" s="7">
        <v>763292</v>
      </c>
      <c r="H30" s="7">
        <f t="shared" si="4"/>
        <v>801822.4696424189</v>
      </c>
      <c r="I30" s="7">
        <v>459345</v>
      </c>
      <c r="J30" s="7">
        <f t="shared" si="5"/>
        <v>393733.66</v>
      </c>
      <c r="K30" s="7">
        <v>0</v>
      </c>
      <c r="L30" s="7">
        <v>0</v>
      </c>
      <c r="M30" s="7">
        <v>62703.112010422999</v>
      </c>
      <c r="N30" s="7">
        <v>193336.45503444999</v>
      </c>
      <c r="O30" s="7">
        <v>545782.90259754588</v>
      </c>
      <c r="P30" s="7">
        <v>76826.53</v>
      </c>
      <c r="Q30" s="7">
        <v>64891.310000000005</v>
      </c>
      <c r="R30" s="6">
        <v>252015.81999999998</v>
      </c>
    </row>
    <row r="31" spans="1:19" ht="65.400000000000006" customHeight="1">
      <c r="A31" s="11">
        <v>21</v>
      </c>
      <c r="B31" s="10" t="s">
        <v>18</v>
      </c>
      <c r="C31" s="7">
        <v>179</v>
      </c>
      <c r="D31" s="7">
        <v>103</v>
      </c>
      <c r="E31" s="7">
        <v>78</v>
      </c>
      <c r="F31" s="7">
        <f t="shared" si="3"/>
        <v>360</v>
      </c>
      <c r="G31" s="7">
        <v>0</v>
      </c>
      <c r="H31" s="7">
        <f t="shared" si="4"/>
        <v>2154186.3348700004</v>
      </c>
      <c r="I31" s="7">
        <v>157328</v>
      </c>
      <c r="J31" s="7">
        <f t="shared" si="5"/>
        <v>1416675.7198986001</v>
      </c>
      <c r="K31" s="7">
        <v>5663</v>
      </c>
      <c r="L31" s="7">
        <v>60812.270020000004</v>
      </c>
      <c r="M31" s="7">
        <v>434330.94576999999</v>
      </c>
      <c r="N31" s="7">
        <v>748236.97638999997</v>
      </c>
      <c r="O31" s="7">
        <v>971618.41271000006</v>
      </c>
      <c r="P31" s="7">
        <v>138314.01361670002</v>
      </c>
      <c r="Q31" s="7">
        <v>348579.2260882</v>
      </c>
      <c r="R31" s="6">
        <v>929782.48019370006</v>
      </c>
    </row>
    <row r="32" spans="1:19" ht="65.400000000000006" customHeight="1">
      <c r="A32" s="11">
        <v>22</v>
      </c>
      <c r="B32" s="10" t="s">
        <v>17</v>
      </c>
      <c r="C32" s="7">
        <v>0</v>
      </c>
      <c r="D32" s="7">
        <v>0</v>
      </c>
      <c r="E32" s="7">
        <v>15</v>
      </c>
      <c r="F32" s="7">
        <f t="shared" si="3"/>
        <v>15</v>
      </c>
      <c r="G32" s="7">
        <v>0</v>
      </c>
      <c r="H32" s="7">
        <f t="shared" si="4"/>
        <v>107835.2374</v>
      </c>
      <c r="I32" s="7">
        <v>0</v>
      </c>
      <c r="J32" s="7">
        <f t="shared" si="5"/>
        <v>26800.088739999999</v>
      </c>
      <c r="K32" s="7">
        <v>416</v>
      </c>
      <c r="L32" s="7">
        <v>160.30339000000001</v>
      </c>
      <c r="M32" s="7">
        <v>0</v>
      </c>
      <c r="N32" s="7">
        <v>0</v>
      </c>
      <c r="O32" s="7">
        <v>107835.2374</v>
      </c>
      <c r="P32" s="7">
        <v>0</v>
      </c>
      <c r="Q32" s="7">
        <v>0</v>
      </c>
      <c r="R32" s="6">
        <v>26800.088739999999</v>
      </c>
      <c r="S32" s="1">
        <v>26800.088735200003</v>
      </c>
    </row>
    <row r="33" spans="1:18" ht="65.400000000000006" customHeight="1">
      <c r="A33" s="11">
        <v>23</v>
      </c>
      <c r="B33" s="10" t="s">
        <v>16</v>
      </c>
      <c r="C33" s="7">
        <v>0</v>
      </c>
      <c r="D33" s="7">
        <v>5</v>
      </c>
      <c r="E33" s="7">
        <v>8</v>
      </c>
      <c r="F33" s="7">
        <f t="shared" si="3"/>
        <v>13</v>
      </c>
      <c r="G33" s="7">
        <v>182859</v>
      </c>
      <c r="H33" s="7">
        <f t="shared" si="4"/>
        <v>58446.647275199997</v>
      </c>
      <c r="I33" s="7">
        <v>103620</v>
      </c>
      <c r="J33" s="7">
        <f t="shared" si="5"/>
        <v>205164.7361345005</v>
      </c>
      <c r="K33" s="7">
        <v>25676</v>
      </c>
      <c r="L33" s="7">
        <v>8083.8011689000205</v>
      </c>
      <c r="M33" s="7">
        <v>0</v>
      </c>
      <c r="N33" s="7">
        <v>20378.6746742</v>
      </c>
      <c r="O33" s="7">
        <v>38067.972601000001</v>
      </c>
      <c r="P33" s="7">
        <v>0</v>
      </c>
      <c r="Q33" s="7">
        <v>168806.97770130052</v>
      </c>
      <c r="R33" s="6">
        <v>36357.758433199982</v>
      </c>
    </row>
    <row r="34" spans="1:18" ht="65.400000000000006" customHeight="1">
      <c r="A34" s="11">
        <v>24</v>
      </c>
      <c r="B34" s="10" t="s">
        <v>15</v>
      </c>
      <c r="C34" s="7">
        <v>4</v>
      </c>
      <c r="D34" s="7">
        <v>19</v>
      </c>
      <c r="E34" s="7">
        <v>27</v>
      </c>
      <c r="F34" s="7">
        <f t="shared" si="3"/>
        <v>50</v>
      </c>
      <c r="G34" s="7">
        <v>142447</v>
      </c>
      <c r="H34" s="7">
        <v>310679</v>
      </c>
      <c r="I34" s="7">
        <v>60794</v>
      </c>
      <c r="J34" s="7">
        <v>254566.92639258961</v>
      </c>
      <c r="K34" s="7">
        <v>3002</v>
      </c>
      <c r="L34" s="7">
        <v>5493.2117938523643</v>
      </c>
      <c r="M34" s="7">
        <v>166.19316120000002</v>
      </c>
      <c r="N34" s="7">
        <v>58836.055885799986</v>
      </c>
      <c r="O34" s="7">
        <v>251676.58409539971</v>
      </c>
      <c r="P34" s="7">
        <v>16.4293707</v>
      </c>
      <c r="Q34" s="7">
        <v>71784.558838234458</v>
      </c>
      <c r="R34" s="6">
        <v>182765.93818365515</v>
      </c>
    </row>
    <row r="35" spans="1:18" ht="65.400000000000006" customHeight="1">
      <c r="A35" s="11">
        <v>25</v>
      </c>
      <c r="B35" s="10" t="s">
        <v>14</v>
      </c>
      <c r="C35" s="7">
        <v>71</v>
      </c>
      <c r="D35" s="7">
        <v>51</v>
      </c>
      <c r="E35" s="7">
        <v>24</v>
      </c>
      <c r="F35" s="7">
        <f t="shared" si="3"/>
        <v>146</v>
      </c>
      <c r="G35" s="7">
        <v>807241</v>
      </c>
      <c r="H35" s="7">
        <f>M35+N35+O35</f>
        <v>591633.45115870005</v>
      </c>
      <c r="I35" s="7">
        <v>52392</v>
      </c>
      <c r="J35" s="7">
        <f>P35+Q35+R35</f>
        <v>437301.48980340047</v>
      </c>
      <c r="K35" s="7">
        <v>955</v>
      </c>
      <c r="L35" s="7">
        <v>13660.694519800001</v>
      </c>
      <c r="M35" s="7">
        <v>236730.49458670002</v>
      </c>
      <c r="N35" s="7">
        <v>250908.06261780002</v>
      </c>
      <c r="O35" s="7">
        <v>103994.8939542</v>
      </c>
      <c r="P35" s="7">
        <v>112766.93187640017</v>
      </c>
      <c r="Q35" s="7">
        <v>167594.22685879999</v>
      </c>
      <c r="R35" s="6">
        <v>156940.33106820026</v>
      </c>
    </row>
    <row r="36" spans="1:18" ht="65.400000000000006" customHeight="1">
      <c r="A36" s="11">
        <v>26</v>
      </c>
      <c r="B36" s="10" t="s">
        <v>13</v>
      </c>
      <c r="C36" s="7">
        <v>0</v>
      </c>
      <c r="D36" s="7">
        <v>7</v>
      </c>
      <c r="E36" s="7">
        <v>9</v>
      </c>
      <c r="F36" s="7">
        <f t="shared" si="3"/>
        <v>16</v>
      </c>
      <c r="G36" s="7">
        <v>260906</v>
      </c>
      <c r="H36" s="7">
        <f>M36+N36+O36</f>
        <v>207945.72536390001</v>
      </c>
      <c r="I36" s="7">
        <v>131978</v>
      </c>
      <c r="J36" s="7">
        <f>P36+Q36+R36</f>
        <v>47354.5246252</v>
      </c>
      <c r="K36" s="7">
        <v>10465</v>
      </c>
      <c r="L36" s="7">
        <v>1334.5410594999998</v>
      </c>
      <c r="M36" s="7">
        <v>0</v>
      </c>
      <c r="N36" s="7">
        <v>99621.628603799996</v>
      </c>
      <c r="O36" s="7">
        <v>108324.0967601</v>
      </c>
      <c r="P36" s="7">
        <v>0</v>
      </c>
      <c r="Q36" s="7">
        <v>19577.615976399997</v>
      </c>
      <c r="R36" s="6">
        <v>27776.908648800003</v>
      </c>
    </row>
    <row r="37" spans="1:18" ht="65.400000000000006" customHeight="1" thickBot="1">
      <c r="A37" s="9">
        <v>27</v>
      </c>
      <c r="B37" s="8" t="s">
        <v>12</v>
      </c>
      <c r="C37" s="22">
        <v>0</v>
      </c>
      <c r="D37" s="22">
        <v>3</v>
      </c>
      <c r="E37" s="22">
        <v>12</v>
      </c>
      <c r="F37" s="22">
        <f t="shared" si="3"/>
        <v>15</v>
      </c>
      <c r="G37" s="22">
        <v>99474</v>
      </c>
      <c r="H37" s="22">
        <f>M37+N37+O37</f>
        <v>114112.68465999998</v>
      </c>
      <c r="I37" s="22">
        <v>49106</v>
      </c>
      <c r="J37" s="22">
        <f>P37+Q37+R37</f>
        <v>35863.012102099972</v>
      </c>
      <c r="K37" s="22">
        <v>4984</v>
      </c>
      <c r="L37" s="22">
        <v>3213.1339492999996</v>
      </c>
      <c r="M37" s="22">
        <v>0</v>
      </c>
      <c r="N37" s="22">
        <v>8204.7071299999989</v>
      </c>
      <c r="O37" s="22">
        <v>105907.97752999999</v>
      </c>
      <c r="P37" s="22">
        <v>0</v>
      </c>
      <c r="Q37" s="22">
        <v>3899.6092120999988</v>
      </c>
      <c r="R37" s="21">
        <v>31963.402889999976</v>
      </c>
    </row>
    <row r="38" spans="1:18" ht="65.400000000000006" customHeight="1" thickBot="1">
      <c r="A38" s="54" t="s">
        <v>7</v>
      </c>
      <c r="B38" s="55"/>
      <c r="C38" s="20">
        <f t="shared" ref="C38:R38" si="6">SUM(C23:C37)</f>
        <v>711</v>
      </c>
      <c r="D38" s="20">
        <f t="shared" si="6"/>
        <v>591</v>
      </c>
      <c r="E38" s="20">
        <f t="shared" si="6"/>
        <v>546</v>
      </c>
      <c r="F38" s="20">
        <f t="shared" si="6"/>
        <v>1848</v>
      </c>
      <c r="G38" s="20">
        <f t="shared" si="6"/>
        <v>9035508</v>
      </c>
      <c r="H38" s="20">
        <f t="shared" si="6"/>
        <v>13770492.94676085</v>
      </c>
      <c r="I38" s="20">
        <f t="shared" si="6"/>
        <v>3759966</v>
      </c>
      <c r="J38" s="20">
        <f t="shared" si="6"/>
        <v>11672010.5419336</v>
      </c>
      <c r="K38" s="20">
        <f t="shared" si="6"/>
        <v>160397</v>
      </c>
      <c r="L38" s="20">
        <f t="shared" si="6"/>
        <v>292386.44401494245</v>
      </c>
      <c r="M38" s="20">
        <f t="shared" si="6"/>
        <v>2029168.64474763</v>
      </c>
      <c r="N38" s="20">
        <f t="shared" si="6"/>
        <v>4147554.4518817887</v>
      </c>
      <c r="O38" s="20">
        <f t="shared" si="6"/>
        <v>7593769.683273823</v>
      </c>
      <c r="P38" s="20">
        <f t="shared" si="6"/>
        <v>1177344.4950306942</v>
      </c>
      <c r="Q38" s="20">
        <f t="shared" si="6"/>
        <v>3371881.3359271227</v>
      </c>
      <c r="R38" s="19">
        <f t="shared" si="6"/>
        <v>7122784.7109757811</v>
      </c>
    </row>
    <row r="39" spans="1:18" ht="65.400000000000006" customHeight="1">
      <c r="A39" s="18" t="s">
        <v>11</v>
      </c>
      <c r="B39" s="17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5"/>
    </row>
    <row r="40" spans="1:18" ht="65.400000000000006" customHeight="1" thickBot="1">
      <c r="A40" s="11">
        <v>28</v>
      </c>
      <c r="B40" s="10" t="s">
        <v>10</v>
      </c>
      <c r="C40" s="7">
        <v>349</v>
      </c>
      <c r="D40" s="7">
        <v>59</v>
      </c>
      <c r="E40" s="7">
        <v>20</v>
      </c>
      <c r="F40" s="7">
        <f>E40+D40+C40</f>
        <v>428</v>
      </c>
      <c r="G40" s="7">
        <v>3537047</v>
      </c>
      <c r="H40" s="7">
        <f>M40+N40+O40</f>
        <v>1240958</v>
      </c>
      <c r="I40" s="7">
        <v>353552</v>
      </c>
      <c r="J40" s="7">
        <f>P40+Q40+R40</f>
        <v>851705</v>
      </c>
      <c r="K40" s="7">
        <v>37615</v>
      </c>
      <c r="L40" s="7">
        <v>60325.790070000003</v>
      </c>
      <c r="M40" s="7">
        <v>884432</v>
      </c>
      <c r="N40" s="7">
        <v>206041</v>
      </c>
      <c r="O40" s="7">
        <v>150485</v>
      </c>
      <c r="P40" s="7">
        <v>640979</v>
      </c>
      <c r="Q40" s="7">
        <v>147335</v>
      </c>
      <c r="R40" s="6">
        <v>63391</v>
      </c>
    </row>
    <row r="41" spans="1:18" ht="65.400000000000006" customHeight="1" thickBot="1">
      <c r="A41" s="54" t="s">
        <v>7</v>
      </c>
      <c r="B41" s="55"/>
      <c r="C41" s="7">
        <f t="shared" ref="C41:R41" si="7">C40</f>
        <v>349</v>
      </c>
      <c r="D41" s="7">
        <f t="shared" si="7"/>
        <v>59</v>
      </c>
      <c r="E41" s="7">
        <f t="shared" si="7"/>
        <v>20</v>
      </c>
      <c r="F41" s="7">
        <f t="shared" si="7"/>
        <v>428</v>
      </c>
      <c r="G41" s="7">
        <f t="shared" si="7"/>
        <v>3537047</v>
      </c>
      <c r="H41" s="7">
        <f t="shared" si="7"/>
        <v>1240958</v>
      </c>
      <c r="I41" s="7">
        <f t="shared" si="7"/>
        <v>353552</v>
      </c>
      <c r="J41" s="7">
        <f t="shared" si="7"/>
        <v>851705</v>
      </c>
      <c r="K41" s="7">
        <f t="shared" si="7"/>
        <v>37615</v>
      </c>
      <c r="L41" s="7">
        <f t="shared" si="7"/>
        <v>60325.790070000003</v>
      </c>
      <c r="M41" s="7">
        <f t="shared" si="7"/>
        <v>884432</v>
      </c>
      <c r="N41" s="7">
        <f t="shared" si="7"/>
        <v>206041</v>
      </c>
      <c r="O41" s="7">
        <f t="shared" si="7"/>
        <v>150485</v>
      </c>
      <c r="P41" s="7">
        <f t="shared" si="7"/>
        <v>640979</v>
      </c>
      <c r="Q41" s="7">
        <f t="shared" si="7"/>
        <v>147335</v>
      </c>
      <c r="R41" s="6">
        <f t="shared" si="7"/>
        <v>63391</v>
      </c>
    </row>
    <row r="42" spans="1:18" ht="65.400000000000006" customHeight="1">
      <c r="A42" s="11" t="s">
        <v>9</v>
      </c>
      <c r="B42" s="14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2"/>
    </row>
    <row r="43" spans="1:18" ht="65.400000000000006" customHeight="1" thickBot="1">
      <c r="A43" s="11">
        <v>29</v>
      </c>
      <c r="B43" s="10" t="s">
        <v>8</v>
      </c>
      <c r="C43" s="7">
        <v>590</v>
      </c>
      <c r="D43" s="7">
        <v>145</v>
      </c>
      <c r="E43" s="7">
        <v>67</v>
      </c>
      <c r="F43" s="7">
        <f>E43+D43+C43</f>
        <v>802</v>
      </c>
      <c r="G43" s="7">
        <v>4246698</v>
      </c>
      <c r="H43" s="7">
        <f>M43+N43+O43</f>
        <v>1841270.0516350982</v>
      </c>
      <c r="I43" s="7">
        <v>1537886</v>
      </c>
      <c r="J43" s="7">
        <f>P43+Q43+R43</f>
        <v>1132159.6241187998</v>
      </c>
      <c r="K43" s="7">
        <v>77367</v>
      </c>
      <c r="L43" s="7">
        <v>119370.7202</v>
      </c>
      <c r="M43" s="7">
        <v>1078531.4386390981</v>
      </c>
      <c r="N43" s="7">
        <v>483732.86</v>
      </c>
      <c r="O43" s="7">
        <v>279005.752996</v>
      </c>
      <c r="P43" s="7">
        <v>683610.46172489983</v>
      </c>
      <c r="Q43" s="7">
        <v>355977.29239390005</v>
      </c>
      <c r="R43" s="6">
        <v>92571.87</v>
      </c>
    </row>
    <row r="44" spans="1:18" ht="65.400000000000006" customHeight="1" thickBot="1">
      <c r="A44" s="54" t="s">
        <v>7</v>
      </c>
      <c r="B44" s="55"/>
      <c r="C44" s="7">
        <f t="shared" ref="C44:R44" si="8">C43</f>
        <v>590</v>
      </c>
      <c r="D44" s="7">
        <f t="shared" si="8"/>
        <v>145</v>
      </c>
      <c r="E44" s="7">
        <f t="shared" si="8"/>
        <v>67</v>
      </c>
      <c r="F44" s="7">
        <f t="shared" si="8"/>
        <v>802</v>
      </c>
      <c r="G44" s="7">
        <f t="shared" si="8"/>
        <v>4246698</v>
      </c>
      <c r="H44" s="7">
        <f t="shared" si="8"/>
        <v>1841270.0516350982</v>
      </c>
      <c r="I44" s="7">
        <f t="shared" si="8"/>
        <v>1537886</v>
      </c>
      <c r="J44" s="7">
        <f t="shared" si="8"/>
        <v>1132159.6241187998</v>
      </c>
      <c r="K44" s="7">
        <f t="shared" si="8"/>
        <v>77367</v>
      </c>
      <c r="L44" s="7">
        <f t="shared" si="8"/>
        <v>119370.7202</v>
      </c>
      <c r="M44" s="7">
        <f t="shared" si="8"/>
        <v>1078531.4386390981</v>
      </c>
      <c r="N44" s="7">
        <f t="shared" si="8"/>
        <v>483732.86</v>
      </c>
      <c r="O44" s="7">
        <f t="shared" si="8"/>
        <v>279005.752996</v>
      </c>
      <c r="P44" s="7">
        <f t="shared" si="8"/>
        <v>683610.46172489983</v>
      </c>
      <c r="Q44" s="7">
        <f t="shared" si="8"/>
        <v>355977.29239390005</v>
      </c>
      <c r="R44" s="6">
        <f t="shared" si="8"/>
        <v>92571.87</v>
      </c>
    </row>
    <row r="45" spans="1:18" ht="65.400000000000006" customHeight="1">
      <c r="A45" s="11" t="s">
        <v>6</v>
      </c>
      <c r="B45" s="14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2"/>
    </row>
    <row r="46" spans="1:18" ht="65.400000000000006" customHeight="1">
      <c r="A46" s="11" t="s">
        <v>5</v>
      </c>
      <c r="B46" s="10"/>
      <c r="C46" s="7">
        <f>C38+C21</f>
        <v>2237</v>
      </c>
      <c r="D46" s="7">
        <f>D38+D21</f>
        <v>1787</v>
      </c>
      <c r="E46" s="7">
        <f>E38+E21</f>
        <v>1761</v>
      </c>
      <c r="F46" s="7">
        <f>E46+D46+C46</f>
        <v>5785</v>
      </c>
      <c r="G46" s="7">
        <f t="shared" ref="G46:M46" si="9">G21+G38</f>
        <v>48669612.247000001</v>
      </c>
      <c r="H46" s="7">
        <f t="shared" si="9"/>
        <v>50476435.665927127</v>
      </c>
      <c r="I46" s="7">
        <f t="shared" si="9"/>
        <v>6403734.8925000001</v>
      </c>
      <c r="J46" s="7">
        <f t="shared" si="9"/>
        <v>29521920.935663</v>
      </c>
      <c r="K46" s="7">
        <f t="shared" si="9"/>
        <v>399672</v>
      </c>
      <c r="L46" s="7">
        <f t="shared" si="9"/>
        <v>2189850.040731505</v>
      </c>
      <c r="M46" s="7">
        <f t="shared" si="9"/>
        <v>10524816.64474763</v>
      </c>
      <c r="N46" s="7">
        <f>N38+N21</f>
        <v>16151386.451881789</v>
      </c>
      <c r="O46" s="7">
        <f>O21+O38</f>
        <v>23800232.683273822</v>
      </c>
      <c r="P46" s="7">
        <f>P38+P21</f>
        <v>5141908.4950306937</v>
      </c>
      <c r="Q46" s="7">
        <f>Q38+Q21</f>
        <v>7779024.3359271232</v>
      </c>
      <c r="R46" s="6">
        <f>R38+R21</f>
        <v>16600987.710975781</v>
      </c>
    </row>
    <row r="47" spans="1:18" ht="65.400000000000006" customHeight="1">
      <c r="A47" s="11" t="s">
        <v>4</v>
      </c>
      <c r="B47" s="10"/>
      <c r="C47" s="7">
        <f>C40</f>
        <v>349</v>
      </c>
      <c r="D47" s="7">
        <f>D40</f>
        <v>59</v>
      </c>
      <c r="E47" s="7">
        <f>E40</f>
        <v>20</v>
      </c>
      <c r="F47" s="7">
        <f>C47+D47+E47</f>
        <v>428</v>
      </c>
      <c r="G47" s="7">
        <f>G40</f>
        <v>3537047</v>
      </c>
      <c r="H47" s="7">
        <f>H40</f>
        <v>1240958</v>
      </c>
      <c r="I47" s="7">
        <f>I40</f>
        <v>353552</v>
      </c>
      <c r="J47" s="7">
        <f>J40</f>
        <v>851705</v>
      </c>
      <c r="K47" s="7">
        <v>38395</v>
      </c>
      <c r="L47" s="7">
        <v>58671.846716599939</v>
      </c>
      <c r="M47" s="7">
        <v>884432</v>
      </c>
      <c r="N47" s="7">
        <v>206041</v>
      </c>
      <c r="O47" s="7">
        <v>150485</v>
      </c>
      <c r="P47" s="7">
        <f>P40</f>
        <v>640979</v>
      </c>
      <c r="Q47" s="7">
        <f>Q40</f>
        <v>147335</v>
      </c>
      <c r="R47" s="6">
        <f>R40</f>
        <v>63391</v>
      </c>
    </row>
    <row r="48" spans="1:18" ht="65.400000000000006" customHeight="1">
      <c r="A48" s="11" t="s">
        <v>3</v>
      </c>
      <c r="B48" s="10"/>
      <c r="C48" s="7">
        <f>C46+C47</f>
        <v>2586</v>
      </c>
      <c r="D48" s="7">
        <f>D46+D47</f>
        <v>1846</v>
      </c>
      <c r="E48" s="7">
        <f>E46+E47</f>
        <v>1781</v>
      </c>
      <c r="F48" s="7">
        <f>E48+D48+C48</f>
        <v>6213</v>
      </c>
      <c r="G48" s="7">
        <f t="shared" ref="G48:R48" si="10">G46+G47</f>
        <v>52206659.247000001</v>
      </c>
      <c r="H48" s="7">
        <f t="shared" si="10"/>
        <v>51717393.665927127</v>
      </c>
      <c r="I48" s="7">
        <f t="shared" si="10"/>
        <v>6757286.8925000001</v>
      </c>
      <c r="J48" s="7">
        <f t="shared" si="10"/>
        <v>30373625.935663</v>
      </c>
      <c r="K48" s="7">
        <f t="shared" si="10"/>
        <v>438067</v>
      </c>
      <c r="L48" s="7">
        <f t="shared" si="10"/>
        <v>2248521.887448105</v>
      </c>
      <c r="M48" s="7">
        <f t="shared" si="10"/>
        <v>11409248.64474763</v>
      </c>
      <c r="N48" s="7">
        <f t="shared" si="10"/>
        <v>16357427.451881789</v>
      </c>
      <c r="O48" s="7">
        <f t="shared" si="10"/>
        <v>23950717.683273822</v>
      </c>
      <c r="P48" s="7">
        <f t="shared" si="10"/>
        <v>5782887.4950306937</v>
      </c>
      <c r="Q48" s="7">
        <f t="shared" si="10"/>
        <v>7926359.3359271232</v>
      </c>
      <c r="R48" s="6">
        <f t="shared" si="10"/>
        <v>16664378.710975781</v>
      </c>
    </row>
    <row r="49" spans="1:18" ht="65.400000000000006" customHeight="1">
      <c r="A49" s="11" t="s">
        <v>2</v>
      </c>
      <c r="B49" s="10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6"/>
    </row>
    <row r="50" spans="1:18" ht="65.400000000000006" customHeight="1">
      <c r="A50" s="9" t="s">
        <v>1</v>
      </c>
      <c r="B50" s="8"/>
      <c r="C50" s="7">
        <f>C48+C43</f>
        <v>3176</v>
      </c>
      <c r="D50" s="7">
        <f>D48+D43</f>
        <v>1991</v>
      </c>
      <c r="E50" s="7">
        <f>E48+E43</f>
        <v>1848</v>
      </c>
      <c r="F50" s="7">
        <f>E50+D50+C50</f>
        <v>7015</v>
      </c>
      <c r="G50" s="7">
        <f t="shared" ref="G50:M50" si="11">G48+G43</f>
        <v>56453357.247000001</v>
      </c>
      <c r="H50" s="7">
        <f t="shared" si="11"/>
        <v>53558663.717562228</v>
      </c>
      <c r="I50" s="7">
        <f t="shared" si="11"/>
        <v>8295172.8925000001</v>
      </c>
      <c r="J50" s="7">
        <f t="shared" si="11"/>
        <v>31505785.559781801</v>
      </c>
      <c r="K50" s="7">
        <f t="shared" si="11"/>
        <v>515434</v>
      </c>
      <c r="L50" s="7">
        <f t="shared" si="11"/>
        <v>2367892.6076481049</v>
      </c>
      <c r="M50" s="7">
        <f t="shared" si="11"/>
        <v>12487780.083386729</v>
      </c>
      <c r="N50" s="7">
        <f>N48+N44</f>
        <v>16841160.311881788</v>
      </c>
      <c r="O50" s="7">
        <f>O48+O43</f>
        <v>24229723.436269823</v>
      </c>
      <c r="P50" s="7">
        <f>P48+P43</f>
        <v>6466497.9567555934</v>
      </c>
      <c r="Q50" s="7">
        <f>Q48+Q43</f>
        <v>8282336.6283210237</v>
      </c>
      <c r="R50" s="6">
        <f>R48+R43</f>
        <v>16756950.58097578</v>
      </c>
    </row>
    <row r="51" spans="1:18" ht="37.200000000000003" customHeight="1">
      <c r="A51" s="48" t="s">
        <v>0</v>
      </c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50"/>
    </row>
  </sheetData>
  <mergeCells count="17">
    <mergeCell ref="P3:R3"/>
    <mergeCell ref="A4:A7"/>
    <mergeCell ref="B4:R4"/>
    <mergeCell ref="B5:R5"/>
    <mergeCell ref="B6:B7"/>
    <mergeCell ref="C6:F6"/>
    <mergeCell ref="G6:H6"/>
    <mergeCell ref="I6:J6"/>
    <mergeCell ref="K6:L6"/>
    <mergeCell ref="M6:O6"/>
    <mergeCell ref="A51:R51"/>
    <mergeCell ref="P6:R6"/>
    <mergeCell ref="A21:B21"/>
    <mergeCell ref="B22:R22"/>
    <mergeCell ref="A38:B38"/>
    <mergeCell ref="A41:B41"/>
    <mergeCell ref="A44:B44"/>
  </mergeCells>
  <pageMargins left="1.25" right="0.25" top="1" bottom="1" header="0.3" footer="0.3"/>
  <pageSetup paperSize="9" scale="1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 46 Deposit Advances (2)</vt:lpstr>
      <vt:lpstr>'Ann 46 Deposit Advances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pnb2</dc:creator>
  <cp:lastModifiedBy>pnb2</cp:lastModifiedBy>
  <dcterms:created xsi:type="dcterms:W3CDTF">2022-08-16T05:25:37Z</dcterms:created>
  <dcterms:modified xsi:type="dcterms:W3CDTF">2022-08-16T06:05:31Z</dcterms:modified>
</cp:coreProperties>
</file>