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jeev Ji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MAR 22" sheetId="32" r:id="rId2"/>
    <sheet name="Sheet1" sheetId="33" r:id="rId3"/>
  </sheets>
  <definedNames>
    <definedName name="_xlnm.Print_Area" localSheetId="1">'GLC MAR 22'!$A$1:$M$29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2" l="1"/>
  <c r="J18" i="32"/>
  <c r="H18" i="32"/>
  <c r="F26" i="32" l="1"/>
  <c r="F27" i="32" s="1"/>
  <c r="H26" i="32"/>
  <c r="H27" i="32" s="1"/>
  <c r="J26" i="32"/>
  <c r="J27" i="32" s="1"/>
  <c r="E25" i="32"/>
  <c r="G25" i="32"/>
  <c r="I25" i="32"/>
  <c r="C25" i="32"/>
  <c r="E22" i="32"/>
  <c r="G22" i="32"/>
  <c r="I22" i="32"/>
  <c r="C22" i="32"/>
  <c r="E18" i="32"/>
  <c r="G18" i="32"/>
  <c r="I18" i="32"/>
  <c r="C18" i="32"/>
  <c r="C26" i="32" s="1"/>
  <c r="C27" i="32" s="1"/>
  <c r="P49" i="33"/>
  <c r="S49" i="33"/>
  <c r="T49" i="33"/>
  <c r="X49" i="33"/>
  <c r="Q50" i="33"/>
  <c r="R50" i="33"/>
  <c r="V50" i="33"/>
  <c r="O31" i="33"/>
  <c r="P31" i="33"/>
  <c r="R31" i="33"/>
  <c r="T31" i="33"/>
  <c r="W31" i="33"/>
  <c r="X31" i="33"/>
  <c r="P32" i="33"/>
  <c r="R32" i="33"/>
  <c r="U32" i="33"/>
  <c r="V32" i="33"/>
  <c r="X32" i="33"/>
  <c r="P33" i="33"/>
  <c r="S33" i="33"/>
  <c r="T33" i="33"/>
  <c r="V33" i="33"/>
  <c r="X33" i="33"/>
  <c r="Q34" i="33"/>
  <c r="R34" i="33"/>
  <c r="T34" i="33"/>
  <c r="V34" i="33"/>
  <c r="O35" i="33"/>
  <c r="P35" i="33"/>
  <c r="R35" i="33"/>
  <c r="T35" i="33"/>
  <c r="W35" i="33"/>
  <c r="X35" i="33"/>
  <c r="P36" i="33"/>
  <c r="R36" i="33"/>
  <c r="U36" i="33"/>
  <c r="V36" i="33"/>
  <c r="X36" i="33"/>
  <c r="P37" i="33"/>
  <c r="S37" i="33"/>
  <c r="T37" i="33"/>
  <c r="V37" i="33"/>
  <c r="X37" i="33"/>
  <c r="Q38" i="33"/>
  <c r="R38" i="33"/>
  <c r="V38" i="33"/>
  <c r="O39" i="33"/>
  <c r="P39" i="33"/>
  <c r="T39" i="33"/>
  <c r="W39" i="33"/>
  <c r="X39" i="33"/>
  <c r="R40" i="33"/>
  <c r="U40" i="33"/>
  <c r="V40" i="33"/>
  <c r="P41" i="33"/>
  <c r="S41" i="33"/>
  <c r="T41" i="33"/>
  <c r="X41" i="33"/>
  <c r="Q42" i="33"/>
  <c r="R42" i="33"/>
  <c r="V42" i="33"/>
  <c r="O43" i="33"/>
  <c r="P43" i="33"/>
  <c r="T43" i="33"/>
  <c r="W43" i="33"/>
  <c r="X43" i="33"/>
  <c r="R44" i="33"/>
  <c r="U44" i="33"/>
  <c r="V44" i="33"/>
  <c r="P45" i="33"/>
  <c r="S45" i="33"/>
  <c r="T45" i="33"/>
  <c r="X45" i="33"/>
  <c r="Q46" i="33"/>
  <c r="R46" i="33"/>
  <c r="V46" i="33"/>
  <c r="O47" i="33"/>
  <c r="P47" i="33"/>
  <c r="T47" i="33"/>
  <c r="W47" i="33"/>
  <c r="X47" i="33"/>
  <c r="R48" i="33"/>
  <c r="U48" i="33"/>
  <c r="V48" i="33"/>
  <c r="T30" i="33"/>
  <c r="U30" i="33"/>
  <c r="W29" i="33"/>
  <c r="O5" i="33"/>
  <c r="P5" i="33"/>
  <c r="Q5" i="33"/>
  <c r="Q31" i="33" s="1"/>
  <c r="R5" i="33"/>
  <c r="S5" i="33"/>
  <c r="S31" i="33" s="1"/>
  <c r="T5" i="33"/>
  <c r="U5" i="33"/>
  <c r="U31" i="33" s="1"/>
  <c r="V5" i="33"/>
  <c r="V31" i="33" s="1"/>
  <c r="W5" i="33"/>
  <c r="X5" i="33"/>
  <c r="O6" i="33"/>
  <c r="O32" i="33" s="1"/>
  <c r="P6" i="33"/>
  <c r="Q6" i="33"/>
  <c r="Q32" i="33" s="1"/>
  <c r="R6" i="33"/>
  <c r="S6" i="33"/>
  <c r="S32" i="33" s="1"/>
  <c r="T6" i="33"/>
  <c r="T32" i="33" s="1"/>
  <c r="U6" i="33"/>
  <c r="V6" i="33"/>
  <c r="W6" i="33"/>
  <c r="W32" i="33" s="1"/>
  <c r="X6" i="33"/>
  <c r="O7" i="33"/>
  <c r="O33" i="33" s="1"/>
  <c r="P7" i="33"/>
  <c r="Q7" i="33"/>
  <c r="Q33" i="33" s="1"/>
  <c r="R7" i="33"/>
  <c r="R33" i="33" s="1"/>
  <c r="S7" i="33"/>
  <c r="T7" i="33"/>
  <c r="U7" i="33"/>
  <c r="U33" i="33" s="1"/>
  <c r="V7" i="33"/>
  <c r="W7" i="33"/>
  <c r="W33" i="33" s="1"/>
  <c r="X7" i="33"/>
  <c r="O8" i="33"/>
  <c r="O34" i="33" s="1"/>
  <c r="P8" i="33"/>
  <c r="P34" i="33" s="1"/>
  <c r="Q8" i="33"/>
  <c r="R8" i="33"/>
  <c r="S8" i="33"/>
  <c r="S34" i="33" s="1"/>
  <c r="T8" i="33"/>
  <c r="U8" i="33"/>
  <c r="U34" i="33" s="1"/>
  <c r="V8" i="33"/>
  <c r="W8" i="33"/>
  <c r="W34" i="33" s="1"/>
  <c r="X8" i="33"/>
  <c r="X34" i="33" s="1"/>
  <c r="O9" i="33"/>
  <c r="P9" i="33"/>
  <c r="Q9" i="33"/>
  <c r="Q35" i="33" s="1"/>
  <c r="R9" i="33"/>
  <c r="S9" i="33"/>
  <c r="S35" i="33" s="1"/>
  <c r="T9" i="33"/>
  <c r="U9" i="33"/>
  <c r="U35" i="33" s="1"/>
  <c r="V9" i="33"/>
  <c r="V35" i="33" s="1"/>
  <c r="W9" i="33"/>
  <c r="X9" i="33"/>
  <c r="O10" i="33"/>
  <c r="O36" i="33" s="1"/>
  <c r="P10" i="33"/>
  <c r="Q10" i="33"/>
  <c r="Q36" i="33" s="1"/>
  <c r="R10" i="33"/>
  <c r="S10" i="33"/>
  <c r="S36" i="33" s="1"/>
  <c r="T10" i="33"/>
  <c r="T36" i="33" s="1"/>
  <c r="U10" i="33"/>
  <c r="V10" i="33"/>
  <c r="W10" i="33"/>
  <c r="W36" i="33" s="1"/>
  <c r="X10" i="33"/>
  <c r="O11" i="33"/>
  <c r="O37" i="33" s="1"/>
  <c r="P11" i="33"/>
  <c r="Q11" i="33"/>
  <c r="Q37" i="33" s="1"/>
  <c r="R11" i="33"/>
  <c r="R37" i="33" s="1"/>
  <c r="S11" i="33"/>
  <c r="T11" i="33"/>
  <c r="U11" i="33"/>
  <c r="U37" i="33" s="1"/>
  <c r="V11" i="33"/>
  <c r="W11" i="33"/>
  <c r="W37" i="33" s="1"/>
  <c r="X11" i="33"/>
  <c r="O12" i="33"/>
  <c r="O38" i="33" s="1"/>
  <c r="P12" i="33"/>
  <c r="P38" i="33" s="1"/>
  <c r="Q12" i="33"/>
  <c r="R12" i="33"/>
  <c r="S12" i="33"/>
  <c r="S38" i="33" s="1"/>
  <c r="T12" i="33"/>
  <c r="T38" i="33" s="1"/>
  <c r="U12" i="33"/>
  <c r="U38" i="33" s="1"/>
  <c r="V12" i="33"/>
  <c r="W12" i="33"/>
  <c r="W38" i="33" s="1"/>
  <c r="X12" i="33"/>
  <c r="X38" i="33" s="1"/>
  <c r="O13" i="33"/>
  <c r="P13" i="33"/>
  <c r="Q13" i="33"/>
  <c r="Q39" i="33" s="1"/>
  <c r="R13" i="33"/>
  <c r="R39" i="33" s="1"/>
  <c r="S13" i="33"/>
  <c r="S39" i="33" s="1"/>
  <c r="T13" i="33"/>
  <c r="U13" i="33"/>
  <c r="U39" i="33" s="1"/>
  <c r="V13" i="33"/>
  <c r="V39" i="33" s="1"/>
  <c r="W13" i="33"/>
  <c r="X13" i="33"/>
  <c r="O14" i="33"/>
  <c r="O40" i="33" s="1"/>
  <c r="P14" i="33"/>
  <c r="P40" i="33" s="1"/>
  <c r="Q14" i="33"/>
  <c r="Q40" i="33" s="1"/>
  <c r="R14" i="33"/>
  <c r="S14" i="33"/>
  <c r="S40" i="33" s="1"/>
  <c r="T14" i="33"/>
  <c r="T40" i="33" s="1"/>
  <c r="U14" i="33"/>
  <c r="V14" i="33"/>
  <c r="W14" i="33"/>
  <c r="W40" i="33" s="1"/>
  <c r="X14" i="33"/>
  <c r="X40" i="33" s="1"/>
  <c r="O15" i="33"/>
  <c r="O41" i="33" s="1"/>
  <c r="P15" i="33"/>
  <c r="Q15" i="33"/>
  <c r="Q41" i="33" s="1"/>
  <c r="R15" i="33"/>
  <c r="R41" i="33" s="1"/>
  <c r="S15" i="33"/>
  <c r="T15" i="33"/>
  <c r="U15" i="33"/>
  <c r="U41" i="33" s="1"/>
  <c r="V15" i="33"/>
  <c r="V41" i="33" s="1"/>
  <c r="W15" i="33"/>
  <c r="W41" i="33" s="1"/>
  <c r="X15" i="33"/>
  <c r="O16" i="33"/>
  <c r="O42" i="33" s="1"/>
  <c r="P16" i="33"/>
  <c r="P42" i="33" s="1"/>
  <c r="Q16" i="33"/>
  <c r="R16" i="33"/>
  <c r="S16" i="33"/>
  <c r="S42" i="33" s="1"/>
  <c r="T16" i="33"/>
  <c r="T42" i="33" s="1"/>
  <c r="U16" i="33"/>
  <c r="U42" i="33" s="1"/>
  <c r="V16" i="33"/>
  <c r="W16" i="33"/>
  <c r="W42" i="33" s="1"/>
  <c r="X16" i="33"/>
  <c r="X42" i="33" s="1"/>
  <c r="O17" i="33"/>
  <c r="P17" i="33"/>
  <c r="Q17" i="33"/>
  <c r="Q43" i="33" s="1"/>
  <c r="R17" i="33"/>
  <c r="R43" i="33" s="1"/>
  <c r="S17" i="33"/>
  <c r="S43" i="33" s="1"/>
  <c r="T17" i="33"/>
  <c r="U17" i="33"/>
  <c r="U43" i="33" s="1"/>
  <c r="V17" i="33"/>
  <c r="V43" i="33" s="1"/>
  <c r="W17" i="33"/>
  <c r="X17" i="33"/>
  <c r="O18" i="33"/>
  <c r="O44" i="33" s="1"/>
  <c r="P18" i="33"/>
  <c r="P44" i="33" s="1"/>
  <c r="Q18" i="33"/>
  <c r="Q44" i="33" s="1"/>
  <c r="R18" i="33"/>
  <c r="S18" i="33"/>
  <c r="S44" i="33" s="1"/>
  <c r="T18" i="33"/>
  <c r="T44" i="33" s="1"/>
  <c r="U18" i="33"/>
  <c r="V18" i="33"/>
  <c r="W18" i="33"/>
  <c r="W44" i="33" s="1"/>
  <c r="X18" i="33"/>
  <c r="X44" i="33" s="1"/>
  <c r="O19" i="33"/>
  <c r="O45" i="33" s="1"/>
  <c r="P19" i="33"/>
  <c r="Q19" i="33"/>
  <c r="Q45" i="33" s="1"/>
  <c r="R19" i="33"/>
  <c r="R45" i="33" s="1"/>
  <c r="S19" i="33"/>
  <c r="T19" i="33"/>
  <c r="U19" i="33"/>
  <c r="U45" i="33" s="1"/>
  <c r="V19" i="33"/>
  <c r="V45" i="33" s="1"/>
  <c r="W19" i="33"/>
  <c r="W45" i="33" s="1"/>
  <c r="X19" i="33"/>
  <c r="O20" i="33"/>
  <c r="O46" i="33" s="1"/>
  <c r="P20" i="33"/>
  <c r="P46" i="33" s="1"/>
  <c r="Q20" i="33"/>
  <c r="R20" i="33"/>
  <c r="S20" i="33"/>
  <c r="S46" i="33" s="1"/>
  <c r="T20" i="33"/>
  <c r="T46" i="33" s="1"/>
  <c r="U20" i="33"/>
  <c r="U46" i="33" s="1"/>
  <c r="V20" i="33"/>
  <c r="W20" i="33"/>
  <c r="W46" i="33" s="1"/>
  <c r="X20" i="33"/>
  <c r="X46" i="33" s="1"/>
  <c r="O21" i="33"/>
  <c r="P21" i="33"/>
  <c r="Q21" i="33"/>
  <c r="Q47" i="33" s="1"/>
  <c r="R21" i="33"/>
  <c r="R47" i="33" s="1"/>
  <c r="S21" i="33"/>
  <c r="S47" i="33" s="1"/>
  <c r="T21" i="33"/>
  <c r="U21" i="33"/>
  <c r="U47" i="33" s="1"/>
  <c r="V21" i="33"/>
  <c r="V47" i="33" s="1"/>
  <c r="W21" i="33"/>
  <c r="X21" i="33"/>
  <c r="O22" i="33"/>
  <c r="O48" i="33" s="1"/>
  <c r="P22" i="33"/>
  <c r="P48" i="33" s="1"/>
  <c r="Q22" i="33"/>
  <c r="Q48" i="33" s="1"/>
  <c r="R22" i="33"/>
  <c r="S22" i="33"/>
  <c r="S48" i="33" s="1"/>
  <c r="T22" i="33"/>
  <c r="T48" i="33" s="1"/>
  <c r="U22" i="33"/>
  <c r="V22" i="33"/>
  <c r="W22" i="33"/>
  <c r="W48" i="33" s="1"/>
  <c r="X22" i="33"/>
  <c r="X48" i="33" s="1"/>
  <c r="O23" i="33"/>
  <c r="O49" i="33" s="1"/>
  <c r="P23" i="33"/>
  <c r="Q23" i="33"/>
  <c r="Q49" i="33" s="1"/>
  <c r="R23" i="33"/>
  <c r="R49" i="33" s="1"/>
  <c r="S23" i="33"/>
  <c r="T23" i="33"/>
  <c r="U23" i="33"/>
  <c r="U49" i="33" s="1"/>
  <c r="V23" i="33"/>
  <c r="V49" i="33" s="1"/>
  <c r="W23" i="33"/>
  <c r="W49" i="33" s="1"/>
  <c r="X23" i="33"/>
  <c r="O24" i="33"/>
  <c r="O50" i="33" s="1"/>
  <c r="P24" i="33"/>
  <c r="P50" i="33" s="1"/>
  <c r="Q24" i="33"/>
  <c r="R24" i="33"/>
  <c r="S24" i="33"/>
  <c r="S50" i="33" s="1"/>
  <c r="T24" i="33"/>
  <c r="T50" i="33" s="1"/>
  <c r="U24" i="33"/>
  <c r="U50" i="33" s="1"/>
  <c r="V24" i="33"/>
  <c r="W24" i="33"/>
  <c r="W50" i="33" s="1"/>
  <c r="X24" i="33"/>
  <c r="X50" i="33" s="1"/>
  <c r="X4" i="33"/>
  <c r="X30" i="33" s="1"/>
  <c r="Q4" i="33"/>
  <c r="Q30" i="33" s="1"/>
  <c r="R4" i="33"/>
  <c r="R30" i="33" s="1"/>
  <c r="S4" i="33"/>
  <c r="S30" i="33" s="1"/>
  <c r="T4" i="33"/>
  <c r="U4" i="33"/>
  <c r="V4" i="33"/>
  <c r="V30" i="33" s="1"/>
  <c r="W4" i="33"/>
  <c r="W30" i="33" s="1"/>
  <c r="P4" i="33"/>
  <c r="P30" i="33" s="1"/>
  <c r="O4" i="33"/>
  <c r="O30" i="33" s="1"/>
  <c r="I26" i="32" l="1"/>
  <c r="I27" i="32" s="1"/>
  <c r="G26" i="32"/>
  <c r="G27" i="32" s="1"/>
  <c r="E26" i="32"/>
  <c r="E27" i="32" s="1"/>
  <c r="L25" i="32"/>
  <c r="K7" i="32"/>
  <c r="L7" i="32"/>
  <c r="K8" i="32"/>
  <c r="L8" i="32"/>
  <c r="K9" i="32"/>
  <c r="L9" i="32"/>
  <c r="K10" i="32"/>
  <c r="L10" i="32"/>
  <c r="K11" i="32"/>
  <c r="L11" i="32"/>
  <c r="K12" i="32"/>
  <c r="L12" i="32"/>
  <c r="K13" i="32"/>
  <c r="L13" i="32"/>
  <c r="K14" i="32"/>
  <c r="L14" i="32"/>
  <c r="K15" i="32"/>
  <c r="L15" i="32"/>
  <c r="K16" i="32"/>
  <c r="L16" i="32"/>
  <c r="K17" i="32"/>
  <c r="L17" i="32"/>
  <c r="K19" i="32"/>
  <c r="L19" i="32"/>
  <c r="K20" i="32"/>
  <c r="L20" i="32"/>
  <c r="K21" i="32"/>
  <c r="L21" i="32"/>
  <c r="K23" i="32"/>
  <c r="L23" i="32"/>
  <c r="K24" i="32"/>
  <c r="L24" i="32"/>
  <c r="K25" i="32"/>
  <c r="L22" i="32" l="1"/>
  <c r="K22" i="32"/>
  <c r="D26" i="32"/>
  <c r="L26" i="32" s="1"/>
  <c r="L27" i="32" s="1"/>
  <c r="K18" i="32"/>
  <c r="K26" i="32"/>
  <c r="K27" i="32" s="1"/>
  <c r="D27" i="32" l="1"/>
  <c r="D666" i="3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<sst xmlns="http://schemas.openxmlformats.org/spreadsheetml/2006/main" count="944" uniqueCount="63">
  <si>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</si>
  <si>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</si>
  <si>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</si>
  <si>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</si>
  <si>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</si>
  <si>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</si>
  <si>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</si>
  <si>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</si>
  <si>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</si>
  <si>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</si>
  <si>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</si>
  <si>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</si>
  <si>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</si>
  <si>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</si>
  <si>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</si>
  <si>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</si>
  <si>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</si>
  <si>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</si>
  <si>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</si>
  <si>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</si>
  <si>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</si>
  <si>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</si>
  <si>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</si>
  <si>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</si>
  <si>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</si>
  <si>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</si>
  <si>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</si>
  <si>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</si>
  <si>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</si>
  <si>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</si>
  <si>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</si>
  <si>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</si>
  <si>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</si>
  <si>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</si>
  <si>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</si>
  <si>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</si>
  <si>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</si>
  <si>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</si>
  <si>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</si>
  <si>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</si>
  <si>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</si>
  <si>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</si>
  <si>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</si>
  <si>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</si>
  <si>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</si>
  <si>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</si>
  <si>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</si>
  <si>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</si>
  <si>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</si>
  <si>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</si>
  <si>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</si>
  <si>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</si>
  <si>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</si>
  <si>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</si>
  <si>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</si>
  <si>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</si>
  <si>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</si>
  <si>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</si>
  <si>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</si>
  <si>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</si>
  <si>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GROUND LEVEL CREDIT (GLC) AS AT MARCH 2022</t>
  </si>
  <si>
    <t>Agency-wise Target vs Achievement for the Year 2021-22  (01.04.2021 - 31.03.2022)</t>
  </si>
  <si>
    <t>ANNEXURE- 49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</si>
</sst>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top" wrapText="1"/>
    </xf>
    <xf numFmtId="1" fontId="0" fillId="0" borderId="0" xfId="0" applyNumberFormat="1"/>
    <xf numFmtId="1" fontId="0" fillId="3" borderId="0" xfId="0" applyNumberFormat="1" applyFill="1"/>
    <xf numFmtId="1" fontId="33" fillId="0" borderId="22" xfId="0" applyNumberFormat="1" applyFont="1" applyFill="1" applyBorder="1" applyAlignment="1">
      <alignment horizontal="right" vertical="top" wrapText="1"/>
    </xf>
    <xf numFmtId="1" fontId="33" fillId="0" borderId="39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33" fillId="0" borderId="37" xfId="0" applyNumberFormat="1" applyFont="1" applyFill="1" applyBorder="1" applyAlignment="1">
      <alignment horizontal="right" vertical="top" wrapText="1"/>
    </xf>
    <xf numFmtId="1" fontId="33" fillId="0" borderId="38" xfId="0" applyNumberFormat="1" applyFont="1" applyFill="1" applyBorder="1" applyAlignment="1">
      <alignment horizontal="right" vertical="top" wrapText="1"/>
    </xf>
    <xf numFmtId="1" fontId="33" fillId="0" borderId="33" xfId="0" applyNumberFormat="1" applyFont="1" applyFill="1" applyBorder="1" applyAlignment="1">
      <alignment horizontal="right" vertical="top" wrapText="1"/>
    </xf>
    <xf numFmtId="1" fontId="33" fillId="0" borderId="34" xfId="0" applyNumberFormat="1" applyFont="1" applyFill="1" applyBorder="1" applyAlignment="1">
      <alignment horizontal="right" vertical="top" wrapText="1"/>
    </xf>
    <xf numFmtId="1" fontId="33" fillId="0" borderId="35" xfId="0" applyNumberFormat="1" applyFont="1" applyFill="1" applyBorder="1" applyAlignment="1">
      <alignment horizontal="right" vertical="top" wrapText="1"/>
    </xf>
    <xf numFmtId="1" fontId="33" fillId="0" borderId="36" xfId="0" applyNumberFormat="1" applyFont="1" applyFill="1" applyBorder="1" applyAlignment="1">
      <alignment horizontal="right" vertical="top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74" t="s">
        <v>30</v>
      </c>
      <c r="C2" s="17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76" t="s">
        <v>19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  <c r="M3" s="4"/>
      <c r="N3" s="4"/>
    </row>
    <row r="4" spans="1:16" ht="16.2" thickBot="1">
      <c r="A4" s="176" t="s">
        <v>54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4"/>
      <c r="N4" s="4"/>
    </row>
    <row r="5" spans="1:16" ht="15" thickBot="1">
      <c r="A5" s="6"/>
      <c r="B5" s="7"/>
      <c r="C5" s="179" t="s">
        <v>4</v>
      </c>
      <c r="D5" s="180"/>
      <c r="E5" s="179" t="s">
        <v>5</v>
      </c>
      <c r="F5" s="180"/>
      <c r="G5" s="179" t="s">
        <v>6</v>
      </c>
      <c r="H5" s="180"/>
      <c r="I5" s="179" t="s">
        <v>7</v>
      </c>
      <c r="J5" s="180"/>
      <c r="K5" s="179" t="s">
        <v>0</v>
      </c>
      <c r="L5" s="180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3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74" t="s">
        <v>31</v>
      </c>
      <c r="C32" s="175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76" t="s">
        <v>19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8"/>
    </row>
    <row r="34" spans="1:14" ht="16.2" thickBot="1">
      <c r="A34" s="176" t="s">
        <v>54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8"/>
    </row>
    <row r="35" spans="1:14" ht="15" thickBot="1">
      <c r="A35" s="6"/>
      <c r="B35" s="7"/>
      <c r="C35" s="179" t="s">
        <v>4</v>
      </c>
      <c r="D35" s="180"/>
      <c r="E35" s="179" t="s">
        <v>5</v>
      </c>
      <c r="F35" s="180"/>
      <c r="G35" s="179" t="s">
        <v>6</v>
      </c>
      <c r="H35" s="180"/>
      <c r="I35" s="179" t="s">
        <v>7</v>
      </c>
      <c r="J35" s="180"/>
      <c r="K35" s="179" t="s">
        <v>0</v>
      </c>
      <c r="L35" s="180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74" t="s">
        <v>32</v>
      </c>
      <c r="C62" s="175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76" t="s">
        <v>19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8"/>
    </row>
    <row r="64" spans="1:14" ht="16.2" thickBot="1">
      <c r="A64" s="176" t="s">
        <v>54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8"/>
    </row>
    <row r="65" spans="1:14" ht="15" thickBot="1">
      <c r="A65" s="6"/>
      <c r="B65" s="7"/>
      <c r="C65" s="179" t="s">
        <v>4</v>
      </c>
      <c r="D65" s="180"/>
      <c r="E65" s="179" t="s">
        <v>5</v>
      </c>
      <c r="F65" s="180"/>
      <c r="G65" s="179" t="s">
        <v>6</v>
      </c>
      <c r="H65" s="180"/>
      <c r="I65" s="179" t="s">
        <v>7</v>
      </c>
      <c r="J65" s="180"/>
      <c r="K65" s="179" t="s">
        <v>0</v>
      </c>
      <c r="L65" s="180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81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3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74" t="s">
        <v>33</v>
      </c>
      <c r="C92" s="175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76" t="s">
        <v>19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8"/>
    </row>
    <row r="94" spans="1:14" ht="16.2" thickBot="1">
      <c r="A94" s="176" t="s">
        <v>54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8"/>
    </row>
    <row r="95" spans="1:14" ht="15" thickBot="1">
      <c r="A95" s="6"/>
      <c r="B95" s="7"/>
      <c r="C95" s="179" t="s">
        <v>4</v>
      </c>
      <c r="D95" s="180"/>
      <c r="E95" s="179" t="s">
        <v>5</v>
      </c>
      <c r="F95" s="180"/>
      <c r="G95" s="179" t="s">
        <v>6</v>
      </c>
      <c r="H95" s="180"/>
      <c r="I95" s="179" t="s">
        <v>7</v>
      </c>
      <c r="J95" s="180"/>
      <c r="K95" s="179" t="s">
        <v>0</v>
      </c>
      <c r="L95" s="180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4" t="s">
        <v>34</v>
      </c>
      <c r="C122" s="185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76" t="s">
        <v>19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8"/>
    </row>
    <row r="124" spans="1:14" ht="16.2" thickBot="1">
      <c r="A124" s="176" t="s">
        <v>54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8"/>
    </row>
    <row r="125" spans="1:14" ht="15" thickBot="1">
      <c r="A125" s="6"/>
      <c r="B125" s="7"/>
      <c r="C125" s="179" t="s">
        <v>4</v>
      </c>
      <c r="D125" s="180"/>
      <c r="E125" s="179" t="s">
        <v>5</v>
      </c>
      <c r="F125" s="180"/>
      <c r="G125" s="179" t="s">
        <v>6</v>
      </c>
      <c r="H125" s="180"/>
      <c r="I125" s="179" t="s">
        <v>7</v>
      </c>
      <c r="J125" s="180"/>
      <c r="K125" s="179" t="s">
        <v>0</v>
      </c>
      <c r="L125" s="180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81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3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86" t="s">
        <v>35</v>
      </c>
      <c r="C152" s="187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76" t="s">
        <v>19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8"/>
    </row>
    <row r="154" spans="1:14" ht="16.2" thickBot="1">
      <c r="A154" s="176" t="s">
        <v>54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8"/>
    </row>
    <row r="155" spans="1:14" ht="15" thickBot="1">
      <c r="A155" s="6"/>
      <c r="B155" s="7"/>
      <c r="C155" s="179" t="s">
        <v>4</v>
      </c>
      <c r="D155" s="180"/>
      <c r="E155" s="179" t="s">
        <v>5</v>
      </c>
      <c r="F155" s="180"/>
      <c r="G155" s="179" t="s">
        <v>6</v>
      </c>
      <c r="H155" s="180"/>
      <c r="I155" s="179" t="s">
        <v>7</v>
      </c>
      <c r="J155" s="180"/>
      <c r="K155" s="179" t="s">
        <v>0</v>
      </c>
      <c r="L155" s="180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74" t="s">
        <v>36</v>
      </c>
      <c r="C182" s="175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76" t="s">
        <v>19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8"/>
    </row>
    <row r="184" spans="1:14" ht="16.2" thickBot="1">
      <c r="A184" s="176" t="s">
        <v>54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8"/>
    </row>
    <row r="185" spans="1:14" ht="15" thickBot="1">
      <c r="A185" s="6"/>
      <c r="B185" s="7"/>
      <c r="C185" s="179" t="s">
        <v>4</v>
      </c>
      <c r="D185" s="180"/>
      <c r="E185" s="179" t="s">
        <v>5</v>
      </c>
      <c r="F185" s="180"/>
      <c r="G185" s="179" t="s">
        <v>6</v>
      </c>
      <c r="H185" s="180"/>
      <c r="I185" s="179" t="s">
        <v>7</v>
      </c>
      <c r="J185" s="180"/>
      <c r="K185" s="179" t="s">
        <v>0</v>
      </c>
      <c r="L185" s="180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81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3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4" t="s">
        <v>37</v>
      </c>
      <c r="C212" s="185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76" t="s">
        <v>19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8"/>
    </row>
    <row r="214" spans="1:14" ht="16.2" thickBot="1">
      <c r="A214" s="176" t="s">
        <v>54</v>
      </c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8"/>
    </row>
    <row r="215" spans="1:14" ht="15" thickBot="1">
      <c r="A215" s="6"/>
      <c r="B215" s="7"/>
      <c r="C215" s="179" t="s">
        <v>4</v>
      </c>
      <c r="D215" s="180"/>
      <c r="E215" s="179" t="s">
        <v>5</v>
      </c>
      <c r="F215" s="180"/>
      <c r="G215" s="179" t="s">
        <v>6</v>
      </c>
      <c r="H215" s="180"/>
      <c r="I215" s="179" t="s">
        <v>7</v>
      </c>
      <c r="J215" s="180"/>
      <c r="K215" s="179" t="s">
        <v>0</v>
      </c>
      <c r="L215" s="180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4" t="s">
        <v>38</v>
      </c>
      <c r="C242" s="185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76" t="s">
        <v>19</v>
      </c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8"/>
    </row>
    <row r="244" spans="1:14" ht="16.2" thickBot="1">
      <c r="A244" s="176" t="s">
        <v>54</v>
      </c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8"/>
    </row>
    <row r="245" spans="1:14" ht="15" thickBot="1">
      <c r="A245" s="6"/>
      <c r="B245" s="7"/>
      <c r="C245" s="179" t="s">
        <v>4</v>
      </c>
      <c r="D245" s="180"/>
      <c r="E245" s="179" t="s">
        <v>5</v>
      </c>
      <c r="F245" s="180"/>
      <c r="G245" s="179" t="s">
        <v>6</v>
      </c>
      <c r="H245" s="180"/>
      <c r="I245" s="179" t="s">
        <v>7</v>
      </c>
      <c r="J245" s="180"/>
      <c r="K245" s="179" t="s">
        <v>0</v>
      </c>
      <c r="L245" s="180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81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3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4" t="s">
        <v>39</v>
      </c>
      <c r="C272" s="185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76" t="s">
        <v>19</v>
      </c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8"/>
    </row>
    <row r="274" spans="1:14" ht="16.2" thickBot="1">
      <c r="A274" s="176" t="s">
        <v>54</v>
      </c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8"/>
    </row>
    <row r="275" spans="1:14" ht="15" thickBot="1">
      <c r="A275" s="6"/>
      <c r="B275" s="7"/>
      <c r="C275" s="179" t="s">
        <v>4</v>
      </c>
      <c r="D275" s="180"/>
      <c r="E275" s="179" t="s">
        <v>5</v>
      </c>
      <c r="F275" s="180"/>
      <c r="G275" s="179" t="s">
        <v>6</v>
      </c>
      <c r="H275" s="180"/>
      <c r="I275" s="179" t="s">
        <v>7</v>
      </c>
      <c r="J275" s="180"/>
      <c r="K275" s="179" t="s">
        <v>0</v>
      </c>
      <c r="L275" s="180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4" t="s">
        <v>40</v>
      </c>
      <c r="C302" s="188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76" t="s">
        <v>19</v>
      </c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8"/>
    </row>
    <row r="304" spans="1:14" ht="16.2" thickBot="1">
      <c r="A304" s="176" t="s">
        <v>54</v>
      </c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8"/>
    </row>
    <row r="305" spans="1:14" ht="15" thickBot="1">
      <c r="A305" s="6"/>
      <c r="B305" s="7"/>
      <c r="C305" s="179" t="s">
        <v>4</v>
      </c>
      <c r="D305" s="180"/>
      <c r="E305" s="179" t="s">
        <v>5</v>
      </c>
      <c r="F305" s="180"/>
      <c r="G305" s="179" t="s">
        <v>6</v>
      </c>
      <c r="H305" s="180"/>
      <c r="I305" s="179" t="s">
        <v>7</v>
      </c>
      <c r="J305" s="180"/>
      <c r="K305" s="179" t="s">
        <v>0</v>
      </c>
      <c r="L305" s="180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81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3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4" t="s">
        <v>41</v>
      </c>
      <c r="C332" s="185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76" t="s">
        <v>19</v>
      </c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8"/>
    </row>
    <row r="334" spans="1:14" ht="16.2" thickBot="1">
      <c r="A334" s="176" t="s">
        <v>54</v>
      </c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8"/>
    </row>
    <row r="335" spans="1:14" ht="15" thickBot="1">
      <c r="A335" s="6"/>
      <c r="B335" s="7"/>
      <c r="C335" s="179" t="s">
        <v>4</v>
      </c>
      <c r="D335" s="180"/>
      <c r="E335" s="179" t="s">
        <v>5</v>
      </c>
      <c r="F335" s="180"/>
      <c r="G335" s="179" t="s">
        <v>6</v>
      </c>
      <c r="H335" s="180"/>
      <c r="I335" s="179" t="s">
        <v>7</v>
      </c>
      <c r="J335" s="180"/>
      <c r="K335" s="179" t="s">
        <v>0</v>
      </c>
      <c r="L335" s="180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74" t="s">
        <v>42</v>
      </c>
      <c r="C362" s="175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76" t="s">
        <v>19</v>
      </c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8"/>
    </row>
    <row r="364" spans="1:14" ht="16.2" thickBot="1">
      <c r="A364" s="176" t="s">
        <v>54</v>
      </c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8"/>
    </row>
    <row r="365" spans="1:14" ht="15" thickBot="1">
      <c r="A365" s="6"/>
      <c r="B365" s="7"/>
      <c r="C365" s="179" t="s">
        <v>4</v>
      </c>
      <c r="D365" s="180"/>
      <c r="E365" s="179" t="s">
        <v>5</v>
      </c>
      <c r="F365" s="180"/>
      <c r="G365" s="179" t="s">
        <v>6</v>
      </c>
      <c r="H365" s="180"/>
      <c r="I365" s="179" t="s">
        <v>7</v>
      </c>
      <c r="J365" s="180"/>
      <c r="K365" s="179" t="s">
        <v>0</v>
      </c>
      <c r="L365" s="180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81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3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74" t="s">
        <v>43</v>
      </c>
      <c r="C392" s="175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76" t="s">
        <v>19</v>
      </c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8"/>
    </row>
    <row r="394" spans="1:14" ht="16.2" thickBot="1">
      <c r="A394" s="176" t="s">
        <v>54</v>
      </c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8"/>
    </row>
    <row r="395" spans="1:14" ht="15" thickBot="1">
      <c r="A395" s="6"/>
      <c r="B395" s="7"/>
      <c r="C395" s="179" t="s">
        <v>4</v>
      </c>
      <c r="D395" s="180"/>
      <c r="E395" s="179" t="s">
        <v>5</v>
      </c>
      <c r="F395" s="180"/>
      <c r="G395" s="179" t="s">
        <v>6</v>
      </c>
      <c r="H395" s="180"/>
      <c r="I395" s="179" t="s">
        <v>7</v>
      </c>
      <c r="J395" s="180"/>
      <c r="K395" s="179" t="s">
        <v>0</v>
      </c>
      <c r="L395" s="180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4" t="s">
        <v>44</v>
      </c>
      <c r="C422" s="185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76" t="s">
        <v>19</v>
      </c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8"/>
    </row>
    <row r="424" spans="1:14" ht="16.2" thickBot="1">
      <c r="A424" s="176" t="s">
        <v>54</v>
      </c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8"/>
    </row>
    <row r="425" spans="1:14" ht="15" thickBot="1">
      <c r="A425" s="6"/>
      <c r="B425" s="7"/>
      <c r="C425" s="179" t="s">
        <v>4</v>
      </c>
      <c r="D425" s="180"/>
      <c r="E425" s="179" t="s">
        <v>5</v>
      </c>
      <c r="F425" s="180"/>
      <c r="G425" s="179" t="s">
        <v>6</v>
      </c>
      <c r="H425" s="180"/>
      <c r="I425" s="179" t="s">
        <v>7</v>
      </c>
      <c r="J425" s="180"/>
      <c r="K425" s="179" t="s">
        <v>0</v>
      </c>
      <c r="L425" s="180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81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3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4" t="s">
        <v>45</v>
      </c>
      <c r="C452" s="185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76" t="s">
        <v>19</v>
      </c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8"/>
    </row>
    <row r="454" spans="1:14" ht="16.2" thickBot="1">
      <c r="A454" s="176" t="s">
        <v>54</v>
      </c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8"/>
    </row>
    <row r="455" spans="1:14" ht="15" thickBot="1">
      <c r="A455" s="6"/>
      <c r="B455" s="7"/>
      <c r="C455" s="179" t="s">
        <v>4</v>
      </c>
      <c r="D455" s="180"/>
      <c r="E455" s="179" t="s">
        <v>5</v>
      </c>
      <c r="F455" s="180"/>
      <c r="G455" s="179" t="s">
        <v>6</v>
      </c>
      <c r="H455" s="180"/>
      <c r="I455" s="179" t="s">
        <v>7</v>
      </c>
      <c r="J455" s="180"/>
      <c r="K455" s="179" t="s">
        <v>0</v>
      </c>
      <c r="L455" s="180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4" t="s">
        <v>46</v>
      </c>
      <c r="C482" s="185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76" t="s">
        <v>19</v>
      </c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8"/>
    </row>
    <row r="484" spans="1:14" ht="16.2" thickBot="1">
      <c r="A484" s="176" t="s">
        <v>54</v>
      </c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8"/>
    </row>
    <row r="485" spans="1:14" ht="15" thickBot="1">
      <c r="A485" s="6"/>
      <c r="B485" s="7"/>
      <c r="C485" s="179" t="s">
        <v>4</v>
      </c>
      <c r="D485" s="180"/>
      <c r="E485" s="179" t="s">
        <v>5</v>
      </c>
      <c r="F485" s="180"/>
      <c r="G485" s="179" t="s">
        <v>6</v>
      </c>
      <c r="H485" s="180"/>
      <c r="I485" s="179" t="s">
        <v>7</v>
      </c>
      <c r="J485" s="180"/>
      <c r="K485" s="179" t="s">
        <v>0</v>
      </c>
      <c r="L485" s="180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81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3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4" t="s">
        <v>47</v>
      </c>
      <c r="C512" s="185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76" t="s">
        <v>19</v>
      </c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8"/>
    </row>
    <row r="514" spans="1:14" ht="16.2" thickBot="1">
      <c r="A514" s="176" t="s">
        <v>54</v>
      </c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8"/>
    </row>
    <row r="515" spans="1:14" ht="15" thickBot="1">
      <c r="A515" s="6"/>
      <c r="B515" s="7"/>
      <c r="C515" s="179" t="s">
        <v>4</v>
      </c>
      <c r="D515" s="180"/>
      <c r="E515" s="179" t="s">
        <v>5</v>
      </c>
      <c r="F515" s="180"/>
      <c r="G515" s="179" t="s">
        <v>6</v>
      </c>
      <c r="H515" s="180"/>
      <c r="I515" s="179" t="s">
        <v>7</v>
      </c>
      <c r="J515" s="180"/>
      <c r="K515" s="179" t="s">
        <v>0</v>
      </c>
      <c r="L515" s="180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9" t="s">
        <v>48</v>
      </c>
      <c r="C542" s="190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76" t="s">
        <v>19</v>
      </c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8"/>
    </row>
    <row r="544" spans="1:14" ht="16.2" thickBot="1">
      <c r="A544" s="176" t="s">
        <v>54</v>
      </c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8"/>
    </row>
    <row r="545" spans="1:14" ht="15" thickBot="1">
      <c r="A545" s="6"/>
      <c r="B545" s="7"/>
      <c r="C545" s="179" t="s">
        <v>4</v>
      </c>
      <c r="D545" s="180"/>
      <c r="E545" s="179" t="s">
        <v>5</v>
      </c>
      <c r="F545" s="180"/>
      <c r="G545" s="179" t="s">
        <v>6</v>
      </c>
      <c r="H545" s="180"/>
      <c r="I545" s="179" t="s">
        <v>7</v>
      </c>
      <c r="J545" s="180"/>
      <c r="K545" s="179" t="s">
        <v>0</v>
      </c>
      <c r="L545" s="180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81"/>
      <c r="B568" s="182"/>
      <c r="C568" s="182"/>
      <c r="D568" s="182"/>
      <c r="E568" s="182"/>
      <c r="F568" s="182"/>
      <c r="G568" s="182"/>
      <c r="H568" s="182"/>
      <c r="I568" s="182"/>
      <c r="J568" s="182"/>
      <c r="K568" s="182"/>
      <c r="L568" s="183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91" t="s">
        <v>49</v>
      </c>
      <c r="C572" s="192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76" t="s">
        <v>19</v>
      </c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8"/>
    </row>
    <row r="574" spans="1:14" ht="16.2" thickBot="1">
      <c r="A574" s="176" t="s">
        <v>54</v>
      </c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8"/>
    </row>
    <row r="575" spans="1:14" ht="15" thickBot="1">
      <c r="A575" s="6"/>
      <c r="B575" s="7"/>
      <c r="C575" s="179" t="s">
        <v>4</v>
      </c>
      <c r="D575" s="180"/>
      <c r="E575" s="179" t="s">
        <v>5</v>
      </c>
      <c r="F575" s="180"/>
      <c r="G575" s="179" t="s">
        <v>6</v>
      </c>
      <c r="H575" s="180"/>
      <c r="I575" s="179" t="s">
        <v>7</v>
      </c>
      <c r="J575" s="180"/>
      <c r="K575" s="179" t="s">
        <v>0</v>
      </c>
      <c r="L575" s="180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91" t="s">
        <v>50</v>
      </c>
      <c r="C602" s="192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76" t="s">
        <v>19</v>
      </c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8"/>
    </row>
    <row r="604" spans="1:14" ht="16.2" thickBot="1">
      <c r="A604" s="176" t="s">
        <v>54</v>
      </c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8"/>
    </row>
    <row r="605" spans="1:14" ht="15" thickBot="1">
      <c r="A605" s="6"/>
      <c r="B605" s="7"/>
      <c r="C605" s="179" t="s">
        <v>4</v>
      </c>
      <c r="D605" s="180"/>
      <c r="E605" s="179" t="s">
        <v>5</v>
      </c>
      <c r="F605" s="180"/>
      <c r="G605" s="179" t="s">
        <v>6</v>
      </c>
      <c r="H605" s="180"/>
      <c r="I605" s="179" t="s">
        <v>7</v>
      </c>
      <c r="J605" s="180"/>
      <c r="K605" s="179" t="s">
        <v>0</v>
      </c>
      <c r="L605" s="180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81"/>
      <c r="B628" s="182"/>
      <c r="C628" s="182"/>
      <c r="D628" s="182"/>
      <c r="E628" s="182"/>
      <c r="F628" s="182"/>
      <c r="G628" s="182"/>
      <c r="H628" s="182"/>
      <c r="I628" s="182"/>
      <c r="J628" s="182"/>
      <c r="K628" s="182"/>
      <c r="L628" s="183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91" t="s">
        <v>51</v>
      </c>
      <c r="C632" s="192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76" t="s">
        <v>19</v>
      </c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8"/>
    </row>
    <row r="634" spans="1:14" ht="16.2" thickBot="1">
      <c r="A634" s="176" t="s">
        <v>54</v>
      </c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8"/>
    </row>
    <row r="635" spans="1:14" ht="15" thickBot="1">
      <c r="A635" s="6"/>
      <c r="B635" s="7"/>
      <c r="C635" s="179" t="s">
        <v>4</v>
      </c>
      <c r="D635" s="180"/>
      <c r="E635" s="179" t="s">
        <v>5</v>
      </c>
      <c r="F635" s="180"/>
      <c r="G635" s="179" t="s">
        <v>6</v>
      </c>
      <c r="H635" s="180"/>
      <c r="I635" s="179" t="s">
        <v>7</v>
      </c>
      <c r="J635" s="180"/>
      <c r="K635" s="179" t="s">
        <v>0</v>
      </c>
      <c r="L635" s="180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97" t="s">
        <v>56</v>
      </c>
      <c r="L659" s="197"/>
    </row>
    <row r="660" spans="1:14" s="148" customFormat="1" ht="24" thickBot="1">
      <c r="A660" s="147"/>
      <c r="B660" s="210" t="s">
        <v>55</v>
      </c>
      <c r="C660" s="211"/>
      <c r="D660" s="211"/>
      <c r="E660" s="211"/>
      <c r="F660" s="211"/>
      <c r="G660" s="211"/>
      <c r="H660" s="211"/>
      <c r="I660" s="211"/>
      <c r="J660" s="211"/>
      <c r="K660" s="211"/>
      <c r="L660" s="212"/>
    </row>
    <row r="661" spans="1:14" ht="17.399999999999999">
      <c r="A661" s="63"/>
      <c r="B661" s="198" t="s">
        <v>52</v>
      </c>
      <c r="C661" s="199"/>
      <c r="D661" s="64"/>
      <c r="E661" s="64"/>
      <c r="F661" s="64"/>
      <c r="G661" s="64"/>
      <c r="H661" s="64"/>
      <c r="I661" s="64"/>
      <c r="J661" s="64"/>
      <c r="K661" s="200" t="s">
        <v>53</v>
      </c>
      <c r="L661" s="201"/>
    </row>
    <row r="662" spans="1:14" ht="16.2" thickBot="1">
      <c r="A662" s="202" t="s">
        <v>19</v>
      </c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  <c r="L662" s="204"/>
    </row>
    <row r="663" spans="1:14" ht="16.2" thickBot="1">
      <c r="A663" s="205" t="s">
        <v>54</v>
      </c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7"/>
    </row>
    <row r="664" spans="1:14" ht="15" thickBot="1">
      <c r="A664" s="78"/>
      <c r="B664" s="79"/>
      <c r="C664" s="208" t="s">
        <v>4</v>
      </c>
      <c r="D664" s="209"/>
      <c r="E664" s="208" t="s">
        <v>5</v>
      </c>
      <c r="F664" s="209"/>
      <c r="G664" s="208" t="s">
        <v>6</v>
      </c>
      <c r="H664" s="209"/>
      <c r="I664" s="208" t="s">
        <v>7</v>
      </c>
      <c r="J664" s="209"/>
      <c r="K664" s="208" t="s">
        <v>0</v>
      </c>
      <c r="L664" s="209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93"/>
      <c r="B687" s="194"/>
      <c r="C687" s="195"/>
      <c r="D687" s="195"/>
      <c r="E687" s="195"/>
      <c r="F687" s="195"/>
      <c r="G687" s="195"/>
      <c r="H687" s="195"/>
      <c r="I687" s="195"/>
      <c r="J687" s="195"/>
      <c r="K687" s="195"/>
      <c r="L687" s="196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="85" zoomScaleNormal="100" zoomScaleSheetLayoutView="85" workbookViewId="0">
      <selection activeCell="K1" sqref="K1:L1"/>
    </sheetView>
  </sheetViews>
  <sheetFormatPr defaultRowHeight="14.4"/>
  <cols>
    <col min="1" max="1" width="6.6640625" customWidth="1"/>
    <col min="2" max="2" width="37.6640625" customWidth="1"/>
    <col min="3" max="3" width="14.5546875" style="103" customWidth="1"/>
    <col min="4" max="4" width="17.6640625" customWidth="1"/>
    <col min="5" max="5" width="14" customWidth="1"/>
    <col min="6" max="6" width="14.33203125" customWidth="1"/>
    <col min="7" max="7" width="13" customWidth="1"/>
    <col min="8" max="8" width="13.6640625" customWidth="1"/>
    <col min="9" max="9" width="12.44140625" customWidth="1"/>
    <col min="10" max="10" width="13.6640625" customWidth="1"/>
    <col min="11" max="11" width="17.6640625" customWidth="1"/>
    <col min="12" max="12" width="16.88671875" customWidth="1"/>
    <col min="14" max="14" width="11.33203125" bestFit="1" customWidth="1"/>
    <col min="16" max="17" width="12.44140625" bestFit="1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K1" s="197" t="s">
        <v>62</v>
      </c>
      <c r="L1" s="197"/>
    </row>
    <row r="2" spans="1:12" ht="24" thickBot="1">
      <c r="A2" s="210" t="s">
        <v>60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19.95" customHeight="1" thickBot="1">
      <c r="A3" s="218" t="s">
        <v>52</v>
      </c>
      <c r="B3" s="198"/>
      <c r="C3" s="198"/>
      <c r="D3" s="64"/>
      <c r="E3" s="64"/>
      <c r="F3" s="64"/>
      <c r="G3" s="64"/>
      <c r="H3" s="64"/>
      <c r="I3" s="64"/>
      <c r="J3" s="64"/>
      <c r="K3" s="200" t="s">
        <v>53</v>
      </c>
      <c r="L3" s="201"/>
    </row>
    <row r="4" spans="1:12" ht="25.2" customHeight="1" thickBot="1">
      <c r="A4" s="215" t="s">
        <v>61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21" customHeight="1" thickBot="1">
      <c r="A5" s="219" t="s">
        <v>58</v>
      </c>
      <c r="B5" s="221" t="s">
        <v>59</v>
      </c>
      <c r="C5" s="208" t="s">
        <v>4</v>
      </c>
      <c r="D5" s="209"/>
      <c r="E5" s="208" t="s">
        <v>5</v>
      </c>
      <c r="F5" s="209"/>
      <c r="G5" s="208" t="s">
        <v>6</v>
      </c>
      <c r="H5" s="209"/>
      <c r="I5" s="208" t="s">
        <v>7</v>
      </c>
      <c r="J5" s="209"/>
      <c r="K5" s="208" t="s">
        <v>0</v>
      </c>
      <c r="L5" s="209"/>
    </row>
    <row r="6" spans="1:12" ht="15" thickBot="1">
      <c r="A6" s="220"/>
      <c r="B6" s="222"/>
      <c r="C6" s="160" t="s">
        <v>2</v>
      </c>
      <c r="D6" s="155" t="s">
        <v>8</v>
      </c>
      <c r="E6" s="160" t="s">
        <v>9</v>
      </c>
      <c r="F6" s="161" t="s">
        <v>8</v>
      </c>
      <c r="G6" s="160" t="s">
        <v>2</v>
      </c>
      <c r="H6" s="161" t="s">
        <v>8</v>
      </c>
      <c r="I6" s="160" t="s">
        <v>2</v>
      </c>
      <c r="J6" s="161" t="s">
        <v>8</v>
      </c>
      <c r="K6" s="66" t="s">
        <v>2</v>
      </c>
      <c r="L6" s="67" t="s">
        <v>8</v>
      </c>
    </row>
    <row r="7" spans="1:12" ht="18" thickBot="1">
      <c r="A7" s="150">
        <v>1</v>
      </c>
      <c r="B7" s="162" t="s">
        <v>10</v>
      </c>
      <c r="C7" s="165">
        <v>6565900</v>
      </c>
      <c r="D7" s="165">
        <v>5393488</v>
      </c>
      <c r="E7" s="165">
        <v>2235600</v>
      </c>
      <c r="F7" s="166">
        <v>1311882</v>
      </c>
      <c r="G7" s="165">
        <v>768700</v>
      </c>
      <c r="H7" s="166">
        <v>751398</v>
      </c>
      <c r="I7" s="165">
        <v>0</v>
      </c>
      <c r="J7" s="166">
        <v>0</v>
      </c>
      <c r="K7" s="165">
        <f>C7+E7+G7+I7</f>
        <v>9570200</v>
      </c>
      <c r="L7" s="167">
        <f>D7+F7+H7+J7</f>
        <v>7456768</v>
      </c>
    </row>
    <row r="8" spans="1:12" ht="20.399999999999999" customHeight="1" thickBot="1">
      <c r="A8" s="151"/>
      <c r="B8" s="157" t="s">
        <v>11</v>
      </c>
      <c r="C8" s="168">
        <v>0</v>
      </c>
      <c r="D8" s="169">
        <v>0</v>
      </c>
      <c r="E8" s="168">
        <v>0</v>
      </c>
      <c r="F8" s="169">
        <v>0</v>
      </c>
      <c r="G8" s="168">
        <v>0</v>
      </c>
      <c r="H8" s="169">
        <v>0</v>
      </c>
      <c r="I8" s="168">
        <v>0</v>
      </c>
      <c r="J8" s="169">
        <v>0</v>
      </c>
      <c r="K8" s="168">
        <f t="shared" ref="K8:K17" si="0">C8+E8+G8+I8</f>
        <v>0</v>
      </c>
      <c r="L8" s="167">
        <f t="shared" ref="L8:L17" si="1">D8+F8+H8+J8</f>
        <v>0</v>
      </c>
    </row>
    <row r="9" spans="1:12" ht="23.4" customHeight="1" thickBot="1">
      <c r="A9" s="152">
        <v>2</v>
      </c>
      <c r="B9" s="157" t="s">
        <v>12</v>
      </c>
      <c r="C9" s="170">
        <v>101364.15152350102</v>
      </c>
      <c r="D9" s="171">
        <v>13329.9174</v>
      </c>
      <c r="E9" s="170">
        <v>12190.804296927499</v>
      </c>
      <c r="F9" s="171">
        <v>1925.5848000000001</v>
      </c>
      <c r="G9" s="170">
        <v>2241.21360242029</v>
      </c>
      <c r="H9" s="171">
        <v>52.15</v>
      </c>
      <c r="I9" s="170">
        <v>2623.9543679027952</v>
      </c>
      <c r="J9" s="171">
        <v>205.94</v>
      </c>
      <c r="K9" s="170">
        <f t="shared" si="0"/>
        <v>118420.1237907516</v>
      </c>
      <c r="L9" s="167">
        <f t="shared" si="1"/>
        <v>15513.592200000001</v>
      </c>
    </row>
    <row r="10" spans="1:12" ht="31.95" customHeight="1" thickBot="1">
      <c r="A10" s="152">
        <v>3</v>
      </c>
      <c r="B10" s="157" t="s">
        <v>13</v>
      </c>
      <c r="C10" s="170">
        <v>237759.7852886866</v>
      </c>
      <c r="D10" s="171">
        <v>104040.63894133332</v>
      </c>
      <c r="E10" s="170">
        <v>35031.507268975169</v>
      </c>
      <c r="F10" s="171">
        <v>10049.380999999999</v>
      </c>
      <c r="G10" s="170">
        <v>8620.4311314031002</v>
      </c>
      <c r="H10" s="171">
        <v>1526.2135600000001</v>
      </c>
      <c r="I10" s="170">
        <v>5330.6341842856491</v>
      </c>
      <c r="J10" s="171">
        <v>83.85</v>
      </c>
      <c r="K10" s="170">
        <f t="shared" si="0"/>
        <v>286742.3578733505</v>
      </c>
      <c r="L10" s="167">
        <f t="shared" si="1"/>
        <v>115700.08350133333</v>
      </c>
    </row>
    <row r="11" spans="1:12" ht="32.4" customHeight="1" thickBot="1">
      <c r="A11" s="152">
        <v>4</v>
      </c>
      <c r="B11" s="157" t="s">
        <v>3</v>
      </c>
      <c r="C11" s="170">
        <v>476986.78367518075</v>
      </c>
      <c r="D11" s="171">
        <v>15536.047476666665</v>
      </c>
      <c r="E11" s="170">
        <v>8848.839504407455</v>
      </c>
      <c r="F11" s="171">
        <v>705.63959999999997</v>
      </c>
      <c r="G11" s="170">
        <v>5085.8971848150004</v>
      </c>
      <c r="H11" s="171">
        <v>196</v>
      </c>
      <c r="I11" s="170">
        <v>6363.1317253198677</v>
      </c>
      <c r="J11" s="171">
        <v>208.3</v>
      </c>
      <c r="K11" s="170">
        <f t="shared" si="0"/>
        <v>497284.65208972309</v>
      </c>
      <c r="L11" s="167">
        <f t="shared" si="1"/>
        <v>16645.987076666665</v>
      </c>
    </row>
    <row r="12" spans="1:12" ht="36.6" customHeight="1" thickBot="1">
      <c r="A12" s="152">
        <v>5</v>
      </c>
      <c r="B12" s="157" t="s">
        <v>14</v>
      </c>
      <c r="C12" s="170">
        <v>81428.702654220586</v>
      </c>
      <c r="D12" s="171">
        <v>12342.429999999998</v>
      </c>
      <c r="E12" s="170">
        <v>10843.166660339564</v>
      </c>
      <c r="F12" s="171">
        <v>1188.45</v>
      </c>
      <c r="G12" s="170">
        <v>1473.58417020402</v>
      </c>
      <c r="H12" s="171">
        <v>60</v>
      </c>
      <c r="I12" s="170">
        <v>412.3600704256628</v>
      </c>
      <c r="J12" s="171">
        <v>11</v>
      </c>
      <c r="K12" s="170">
        <f t="shared" si="0"/>
        <v>94157.81355518983</v>
      </c>
      <c r="L12" s="167">
        <f t="shared" si="1"/>
        <v>13601.88</v>
      </c>
    </row>
    <row r="13" spans="1:12" ht="23.4" customHeight="1" thickBot="1">
      <c r="A13" s="152">
        <v>6</v>
      </c>
      <c r="B13" s="157" t="s">
        <v>15</v>
      </c>
      <c r="C13" s="170">
        <v>312826.22487400664</v>
      </c>
      <c r="D13" s="171">
        <v>143858</v>
      </c>
      <c r="E13" s="170">
        <v>60773.213889004284</v>
      </c>
      <c r="F13" s="171">
        <v>10683</v>
      </c>
      <c r="G13" s="170">
        <v>14769.592866348399</v>
      </c>
      <c r="H13" s="171">
        <v>11118.088431066701</v>
      </c>
      <c r="I13" s="170">
        <v>12545.972014797118</v>
      </c>
      <c r="J13" s="171">
        <v>2254.64</v>
      </c>
      <c r="K13" s="170">
        <f t="shared" si="0"/>
        <v>400915.00364415639</v>
      </c>
      <c r="L13" s="167">
        <f t="shared" si="1"/>
        <v>167913.7284310667</v>
      </c>
    </row>
    <row r="14" spans="1:12" ht="23.4" customHeight="1" thickBot="1">
      <c r="A14" s="152">
        <v>7</v>
      </c>
      <c r="B14" s="157" t="s">
        <v>16</v>
      </c>
      <c r="C14" s="170">
        <v>135314.2303281817</v>
      </c>
      <c r="D14" s="171">
        <v>39058.850592319999</v>
      </c>
      <c r="E14" s="170">
        <v>20925.16401480986</v>
      </c>
      <c r="F14" s="171">
        <v>2071.1288</v>
      </c>
      <c r="G14" s="170">
        <v>6186.0884301067999</v>
      </c>
      <c r="H14" s="171">
        <v>2068</v>
      </c>
      <c r="I14" s="170">
        <v>2161.631738450254</v>
      </c>
      <c r="J14" s="171">
        <v>72.599999999999994</v>
      </c>
      <c r="K14" s="170">
        <f t="shared" si="0"/>
        <v>164587.1145115486</v>
      </c>
      <c r="L14" s="167">
        <f t="shared" si="1"/>
        <v>43270.579392319996</v>
      </c>
    </row>
    <row r="15" spans="1:12" ht="33" customHeight="1" thickBot="1">
      <c r="A15" s="152">
        <v>8</v>
      </c>
      <c r="B15" s="157" t="s">
        <v>17</v>
      </c>
      <c r="C15" s="170">
        <v>87032.603524152277</v>
      </c>
      <c r="D15" s="171">
        <v>11049.92</v>
      </c>
      <c r="E15" s="170">
        <v>11678.791303970385</v>
      </c>
      <c r="F15" s="171">
        <v>1436.7922000000001</v>
      </c>
      <c r="G15" s="170">
        <v>6967.6196711885696</v>
      </c>
      <c r="H15" s="171">
        <v>2199</v>
      </c>
      <c r="I15" s="170">
        <v>1004.0893708680644</v>
      </c>
      <c r="J15" s="171">
        <v>16.7</v>
      </c>
      <c r="K15" s="170">
        <f t="shared" si="0"/>
        <v>106683.1038701793</v>
      </c>
      <c r="L15" s="167">
        <f t="shared" si="1"/>
        <v>14702.412200000001</v>
      </c>
    </row>
    <row r="16" spans="1:12" ht="23.4" customHeight="1" thickBot="1">
      <c r="A16" s="152">
        <v>9</v>
      </c>
      <c r="B16" s="157" t="s">
        <v>18</v>
      </c>
      <c r="C16" s="170">
        <v>61311.450255624841</v>
      </c>
      <c r="D16" s="171">
        <v>3800.5163284769201</v>
      </c>
      <c r="E16" s="170">
        <v>11562.4317684944</v>
      </c>
      <c r="F16" s="171">
        <v>2947.1241</v>
      </c>
      <c r="G16" s="170">
        <v>3147.3344323695342</v>
      </c>
      <c r="H16" s="171">
        <v>350</v>
      </c>
      <c r="I16" s="170">
        <v>793.74095710079769</v>
      </c>
      <c r="J16" s="171">
        <v>3.5</v>
      </c>
      <c r="K16" s="170">
        <f t="shared" si="0"/>
        <v>76814.957413589582</v>
      </c>
      <c r="L16" s="167">
        <f t="shared" si="1"/>
        <v>7101.1404284769196</v>
      </c>
    </row>
    <row r="17" spans="1:12" ht="23.4" customHeight="1" thickBot="1">
      <c r="A17" s="153">
        <v>10</v>
      </c>
      <c r="B17" s="158" t="s">
        <v>20</v>
      </c>
      <c r="C17" s="172">
        <v>471533.40121052513</v>
      </c>
      <c r="D17" s="173">
        <v>202425.39190847799</v>
      </c>
      <c r="E17" s="172">
        <v>112465.10812392199</v>
      </c>
      <c r="F17" s="173">
        <v>10665.71261312</v>
      </c>
      <c r="G17" s="172">
        <v>31792.240552248484</v>
      </c>
      <c r="H17" s="173">
        <v>9623.1803310800005</v>
      </c>
      <c r="I17" s="172">
        <v>44584</v>
      </c>
      <c r="J17" s="173">
        <v>3897</v>
      </c>
      <c r="K17" s="172">
        <f t="shared" si="0"/>
        <v>660374.74988669553</v>
      </c>
      <c r="L17" s="167">
        <f t="shared" si="1"/>
        <v>226611.28485267799</v>
      </c>
    </row>
    <row r="18" spans="1:12" ht="28.95" customHeight="1" thickBot="1">
      <c r="A18" s="149">
        <v>11</v>
      </c>
      <c r="B18" s="156" t="s">
        <v>21</v>
      </c>
      <c r="C18" s="134">
        <f>SUM(C9:C17)</f>
        <v>1965557.3333340795</v>
      </c>
      <c r="D18" s="134">
        <v>545440</v>
      </c>
      <c r="E18" s="134">
        <f t="shared" ref="E18:J18" si="2">SUM(E9:E17)</f>
        <v>284319.02683085063</v>
      </c>
      <c r="F18" s="134">
        <v>41673</v>
      </c>
      <c r="G18" s="134">
        <f t="shared" si="2"/>
        <v>80284.002041104191</v>
      </c>
      <c r="H18" s="134">
        <f>SUM(H8:H17)</f>
        <v>27192.632322146703</v>
      </c>
      <c r="I18" s="134">
        <f t="shared" si="2"/>
        <v>75819.514429150207</v>
      </c>
      <c r="J18" s="134">
        <f t="shared" si="2"/>
        <v>6753.53</v>
      </c>
      <c r="K18" s="134">
        <f t="shared" ref="K18:L18" si="3">SUM(K9:K17)</f>
        <v>2405979.8766351845</v>
      </c>
      <c r="L18" s="134">
        <f t="shared" si="3"/>
        <v>621060.68808254169</v>
      </c>
    </row>
    <row r="19" spans="1:12" ht="30.6" customHeight="1" thickBot="1">
      <c r="A19" s="154">
        <v>12</v>
      </c>
      <c r="B19" s="158" t="s">
        <v>22</v>
      </c>
      <c r="C19" s="168">
        <v>277301.42098835798</v>
      </c>
      <c r="D19" s="169">
        <v>74664.227600000013</v>
      </c>
      <c r="E19" s="168">
        <v>56221.158671839592</v>
      </c>
      <c r="F19" s="169">
        <v>2430.3200000000002</v>
      </c>
      <c r="G19" s="168">
        <v>1184.8420551079</v>
      </c>
      <c r="H19" s="169">
        <v>2522</v>
      </c>
      <c r="I19" s="168">
        <v>3120.4190215840299</v>
      </c>
      <c r="J19" s="169">
        <v>262.5</v>
      </c>
      <c r="K19" s="168">
        <f t="shared" ref="K19" si="4">C19+E19+G19+I19</f>
        <v>337827.84073688946</v>
      </c>
      <c r="L19" s="167">
        <f t="shared" ref="L19" si="5">D19+F19+H19+J19</f>
        <v>79879.04760000002</v>
      </c>
    </row>
    <row r="20" spans="1:12" ht="30.6" customHeight="1" thickBot="1">
      <c r="A20" s="152">
        <v>13</v>
      </c>
      <c r="B20" s="159" t="s">
        <v>1</v>
      </c>
      <c r="C20" s="170">
        <v>184767.22404122399</v>
      </c>
      <c r="D20" s="171">
        <v>58154</v>
      </c>
      <c r="E20" s="170">
        <v>28220.943345114702</v>
      </c>
      <c r="F20" s="171">
        <v>3092</v>
      </c>
      <c r="G20" s="170">
        <v>1680.9035483605001</v>
      </c>
      <c r="H20" s="171">
        <v>2713</v>
      </c>
      <c r="I20" s="170">
        <v>4543.9220795806577</v>
      </c>
      <c r="J20" s="171">
        <v>1347.09</v>
      </c>
      <c r="K20" s="170">
        <f t="shared" ref="K20:K21" si="6">C20+E20+G20+I20</f>
        <v>219212.99301427987</v>
      </c>
      <c r="L20" s="167">
        <f t="shared" ref="L20:L21" si="7">D20+F20+H20+J20</f>
        <v>65306.09</v>
      </c>
    </row>
    <row r="21" spans="1:12" ht="30.6" customHeight="1" thickBot="1">
      <c r="A21" s="153">
        <v>14</v>
      </c>
      <c r="B21" s="159" t="s">
        <v>23</v>
      </c>
      <c r="C21" s="172">
        <v>189046.01676400437</v>
      </c>
      <c r="D21" s="173">
        <v>94114.638035599986</v>
      </c>
      <c r="E21" s="172">
        <v>33513.414517937999</v>
      </c>
      <c r="F21" s="173">
        <v>7381.21</v>
      </c>
      <c r="G21" s="172">
        <v>4742.5948824760299</v>
      </c>
      <c r="H21" s="173">
        <v>3392.76</v>
      </c>
      <c r="I21" s="172">
        <v>7084.4291275170899</v>
      </c>
      <c r="J21" s="173">
        <v>382</v>
      </c>
      <c r="K21" s="172">
        <f t="shared" si="6"/>
        <v>234386.45529193548</v>
      </c>
      <c r="L21" s="167">
        <f t="shared" si="7"/>
        <v>105270.60803559999</v>
      </c>
    </row>
    <row r="22" spans="1:12" ht="28.2" customHeight="1" thickBot="1">
      <c r="A22" s="149">
        <v>15</v>
      </c>
      <c r="B22" s="156" t="s">
        <v>24</v>
      </c>
      <c r="C22" s="134">
        <f>SUM(C19:C21)</f>
        <v>651114.66179358633</v>
      </c>
      <c r="D22" s="134">
        <v>226933</v>
      </c>
      <c r="E22" s="134">
        <f t="shared" ref="E22:I22" si="8">SUM(E19:E21)</f>
        <v>117955.51653489229</v>
      </c>
      <c r="F22" s="134">
        <v>12904</v>
      </c>
      <c r="G22" s="134">
        <f t="shared" si="8"/>
        <v>7608.3404859444299</v>
      </c>
      <c r="H22" s="134">
        <v>8628</v>
      </c>
      <c r="I22" s="134">
        <f t="shared" si="8"/>
        <v>14748.770228681777</v>
      </c>
      <c r="J22" s="134">
        <v>1991.93</v>
      </c>
      <c r="K22" s="134">
        <f t="shared" ref="K22:L22" si="9">SUM(K19:K21)</f>
        <v>791427.28904310474</v>
      </c>
      <c r="L22" s="134">
        <f t="shared" si="9"/>
        <v>250455.7456356</v>
      </c>
    </row>
    <row r="23" spans="1:12" ht="39" customHeight="1" thickBot="1">
      <c r="A23" s="149">
        <v>16</v>
      </c>
      <c r="B23" s="157" t="s">
        <v>25</v>
      </c>
      <c r="C23" s="168">
        <v>227261.80361010399</v>
      </c>
      <c r="D23" s="169">
        <v>354000</v>
      </c>
      <c r="E23" s="168">
        <v>23522.901849919701</v>
      </c>
      <c r="F23" s="169">
        <v>20699</v>
      </c>
      <c r="G23" s="168">
        <v>10046.189406314101</v>
      </c>
      <c r="H23" s="169">
        <v>16581</v>
      </c>
      <c r="I23" s="168">
        <v>3288.1306549073179</v>
      </c>
      <c r="J23" s="169">
        <v>268.51</v>
      </c>
      <c r="K23" s="168">
        <f t="shared" ref="K23:K24" si="10">C23+E23+G23+I23</f>
        <v>264119.02552124509</v>
      </c>
      <c r="L23" s="167">
        <f t="shared" ref="L23:L24" si="11">D23+F23+H23+J23</f>
        <v>391548.51</v>
      </c>
    </row>
    <row r="24" spans="1:12" ht="39" customHeight="1" thickBot="1">
      <c r="A24" s="151">
        <v>17</v>
      </c>
      <c r="B24" s="158" t="s">
        <v>26</v>
      </c>
      <c r="C24" s="172">
        <v>292066.694505703</v>
      </c>
      <c r="D24" s="173">
        <v>355239</v>
      </c>
      <c r="E24" s="172">
        <v>61902.603665058901</v>
      </c>
      <c r="F24" s="173">
        <v>39539</v>
      </c>
      <c r="G24" s="172">
        <v>10331.517063098199</v>
      </c>
      <c r="H24" s="173">
        <v>11080.45</v>
      </c>
      <c r="I24" s="172">
        <v>7122.1601773545553</v>
      </c>
      <c r="J24" s="173">
        <v>100</v>
      </c>
      <c r="K24" s="172">
        <f t="shared" si="10"/>
        <v>371422.97541121463</v>
      </c>
      <c r="L24" s="167">
        <f t="shared" si="11"/>
        <v>405958.45</v>
      </c>
    </row>
    <row r="25" spans="1:12" ht="39" customHeight="1" thickBot="1">
      <c r="A25" s="149">
        <v>18</v>
      </c>
      <c r="B25" s="156" t="s">
        <v>27</v>
      </c>
      <c r="C25" s="134">
        <f t="shared" ref="C25:I25" si="12">C23+C24</f>
        <v>519328.49811580696</v>
      </c>
      <c r="D25" s="134">
        <v>709239</v>
      </c>
      <c r="E25" s="134">
        <f t="shared" si="12"/>
        <v>85425.505514978606</v>
      </c>
      <c r="F25" s="134">
        <v>60237.9</v>
      </c>
      <c r="G25" s="134">
        <f t="shared" si="12"/>
        <v>20377.7064694123</v>
      </c>
      <c r="H25" s="134">
        <v>27661.39</v>
      </c>
      <c r="I25" s="134">
        <f t="shared" si="12"/>
        <v>10410.290832261873</v>
      </c>
      <c r="J25" s="134">
        <v>369.31</v>
      </c>
      <c r="K25" s="134">
        <f t="shared" ref="K25:K26" si="13">C25+E25+G25+I25</f>
        <v>635542.00093245972</v>
      </c>
      <c r="L25" s="167">
        <f t="shared" ref="L25:L26" si="14">D25+F25+H25+J25</f>
        <v>797507.60000000009</v>
      </c>
    </row>
    <row r="26" spans="1:12" ht="39" customHeight="1" thickBot="1">
      <c r="A26" s="149">
        <v>19</v>
      </c>
      <c r="B26" s="156" t="s">
        <v>28</v>
      </c>
      <c r="C26" s="134">
        <f>C18+C22+C25</f>
        <v>3136000.4932434727</v>
      </c>
      <c r="D26" s="134">
        <f>D18+D22+D25</f>
        <v>1481612</v>
      </c>
      <c r="E26" s="134">
        <f t="shared" ref="E26:J26" si="15">E18+E22+E25</f>
        <v>487700.0488807215</v>
      </c>
      <c r="F26" s="134">
        <f t="shared" si="15"/>
        <v>114814.9</v>
      </c>
      <c r="G26" s="134">
        <f>G18+G22+G25</f>
        <v>108270.04899646092</v>
      </c>
      <c r="H26" s="134">
        <f t="shared" si="15"/>
        <v>63482.022322146702</v>
      </c>
      <c r="I26" s="134">
        <f t="shared" si="15"/>
        <v>100978.57549009386</v>
      </c>
      <c r="J26" s="134">
        <f t="shared" si="15"/>
        <v>9114.7699999999986</v>
      </c>
      <c r="K26" s="134">
        <f t="shared" si="13"/>
        <v>3832949.166610749</v>
      </c>
      <c r="L26" s="167">
        <f t="shared" si="14"/>
        <v>1669023.6923221466</v>
      </c>
    </row>
    <row r="27" spans="1:12" ht="30.6" customHeight="1" thickBot="1">
      <c r="A27" s="149">
        <v>20</v>
      </c>
      <c r="B27" s="156" t="s">
        <v>29</v>
      </c>
      <c r="C27" s="134">
        <f t="shared" ref="C27:L27" si="16">C7+C26</f>
        <v>9701900.4932434727</v>
      </c>
      <c r="D27" s="134">
        <f t="shared" si="16"/>
        <v>6875100</v>
      </c>
      <c r="E27" s="134">
        <f t="shared" si="16"/>
        <v>2723300.0488807214</v>
      </c>
      <c r="F27" s="134">
        <f t="shared" si="16"/>
        <v>1426696.9</v>
      </c>
      <c r="G27" s="134">
        <f t="shared" si="16"/>
        <v>876970.04899646086</v>
      </c>
      <c r="H27" s="134">
        <f t="shared" si="16"/>
        <v>814880.02232214669</v>
      </c>
      <c r="I27" s="134">
        <f t="shared" si="16"/>
        <v>100978.57549009386</v>
      </c>
      <c r="J27" s="134">
        <f t="shared" si="16"/>
        <v>9114.7699999999986</v>
      </c>
      <c r="K27" s="134">
        <f t="shared" si="16"/>
        <v>13403149.166610749</v>
      </c>
      <c r="L27" s="134">
        <f t="shared" si="16"/>
        <v>9125791.6923221461</v>
      </c>
    </row>
    <row r="28" spans="1:12" ht="19.2" customHeight="1">
      <c r="A28" s="213" t="s">
        <v>57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C29" s="2"/>
    </row>
    <row r="30" spans="1:12">
      <c r="J30">
        <v>102.92749456003742</v>
      </c>
    </row>
    <row r="34" spans="3:12">
      <c r="L34" s="163"/>
    </row>
    <row r="35" spans="3:12">
      <c r="L35" s="163"/>
    </row>
    <row r="36" spans="3:12">
      <c r="L36" s="163"/>
    </row>
    <row r="37" spans="3:12">
      <c r="L37" s="163"/>
    </row>
    <row r="38" spans="3:12">
      <c r="L38" s="163"/>
    </row>
    <row r="39" spans="3:12">
      <c r="D39" s="163"/>
      <c r="E39" s="163"/>
      <c r="F39" s="163"/>
      <c r="G39" s="163"/>
      <c r="H39" s="163"/>
      <c r="I39" s="163"/>
      <c r="J39" s="163"/>
      <c r="K39" s="163"/>
      <c r="L39" s="163"/>
    </row>
    <row r="40" spans="3:12">
      <c r="C40" s="164"/>
      <c r="D40" s="164"/>
      <c r="E40" s="164"/>
      <c r="F40" s="164"/>
      <c r="G40" s="164"/>
      <c r="H40" s="164"/>
      <c r="I40" s="164"/>
      <c r="J40" s="164"/>
      <c r="K40" s="164"/>
      <c r="L40" s="163"/>
    </row>
    <row r="41" spans="3:12">
      <c r="C41" s="164"/>
      <c r="D41" s="164"/>
      <c r="E41" s="164"/>
      <c r="F41" s="164"/>
      <c r="G41" s="164"/>
      <c r="H41" s="164"/>
      <c r="I41" s="164"/>
      <c r="J41" s="164"/>
      <c r="K41" s="164"/>
      <c r="L41" s="163"/>
    </row>
    <row r="42" spans="3:12">
      <c r="C42" s="164"/>
      <c r="D42" s="164"/>
      <c r="E42" s="164"/>
      <c r="F42" s="164"/>
      <c r="G42" s="164"/>
      <c r="H42" s="164"/>
      <c r="I42" s="164"/>
      <c r="J42" s="164"/>
      <c r="K42" s="164"/>
      <c r="L42" s="163"/>
    </row>
    <row r="43" spans="3:12">
      <c r="C43" s="164"/>
      <c r="D43" s="164"/>
      <c r="E43" s="164"/>
      <c r="F43" s="164"/>
      <c r="G43" s="164"/>
      <c r="H43" s="164"/>
      <c r="I43" s="164"/>
      <c r="J43" s="164"/>
      <c r="K43" s="164"/>
      <c r="L43" s="163"/>
    </row>
    <row r="44" spans="3:12">
      <c r="C44" s="164"/>
      <c r="D44" s="164"/>
      <c r="E44" s="164"/>
      <c r="F44" s="164"/>
      <c r="G44" s="164"/>
      <c r="H44" s="164"/>
      <c r="I44" s="164"/>
      <c r="J44" s="164"/>
      <c r="K44" s="164"/>
      <c r="L44" s="163"/>
    </row>
    <row r="45" spans="3:12">
      <c r="D45" s="163"/>
      <c r="E45" s="163"/>
      <c r="F45" s="163"/>
      <c r="G45" s="163"/>
      <c r="H45" s="163"/>
      <c r="I45" s="163"/>
      <c r="J45" s="163"/>
      <c r="K45" s="163"/>
      <c r="L45" s="163"/>
    </row>
    <row r="46" spans="3:12">
      <c r="D46" s="163"/>
      <c r="E46" s="163"/>
      <c r="F46" s="163"/>
      <c r="G46" s="163"/>
      <c r="H46" s="163"/>
      <c r="I46" s="163"/>
      <c r="J46" s="163"/>
      <c r="K46" s="163"/>
      <c r="L46" s="163"/>
    </row>
    <row r="47" spans="3:12">
      <c r="D47" s="163"/>
      <c r="E47" s="163"/>
      <c r="F47" s="163"/>
      <c r="G47" s="163"/>
      <c r="H47" s="163"/>
      <c r="I47" s="163"/>
      <c r="J47" s="163"/>
      <c r="K47" s="163"/>
      <c r="L47" s="163"/>
    </row>
    <row r="48" spans="3:12">
      <c r="D48" s="163"/>
      <c r="E48" s="163"/>
      <c r="F48" s="163"/>
      <c r="G48" s="163"/>
      <c r="H48" s="163"/>
      <c r="I48" s="163"/>
      <c r="J48" s="163"/>
      <c r="K48" s="163"/>
      <c r="L48" s="163"/>
    </row>
    <row r="49" spans="4:12">
      <c r="D49" s="163"/>
      <c r="E49" s="163"/>
      <c r="F49" s="163"/>
      <c r="G49" s="163"/>
      <c r="H49" s="163"/>
      <c r="I49" s="163"/>
      <c r="J49" s="163"/>
      <c r="K49" s="163"/>
      <c r="L49" s="163"/>
    </row>
    <row r="50" spans="4:12">
      <c r="D50" s="163"/>
      <c r="E50" s="163"/>
      <c r="F50" s="163"/>
      <c r="G50" s="163"/>
      <c r="H50" s="163"/>
      <c r="I50" s="163"/>
      <c r="J50" s="163"/>
      <c r="K50" s="163"/>
      <c r="L50" s="163"/>
    </row>
    <row r="51" spans="4:12">
      <c r="D51" s="163"/>
      <c r="E51" s="163"/>
      <c r="F51" s="163"/>
      <c r="G51" s="163"/>
      <c r="H51" s="163"/>
      <c r="I51" s="163"/>
      <c r="J51" s="163"/>
      <c r="K51" s="163"/>
      <c r="L51" s="163"/>
    </row>
    <row r="52" spans="4:12">
      <c r="D52" s="163"/>
      <c r="E52" s="163"/>
      <c r="F52" s="163"/>
      <c r="G52" s="163"/>
      <c r="H52" s="163"/>
      <c r="I52" s="163"/>
      <c r="J52" s="163"/>
      <c r="K52" s="163"/>
      <c r="L52" s="163"/>
    </row>
    <row r="53" spans="4:12">
      <c r="D53" s="163"/>
      <c r="E53" s="163"/>
      <c r="F53" s="163"/>
      <c r="G53" s="163"/>
      <c r="H53" s="163"/>
      <c r="I53" s="163"/>
      <c r="J53" s="163"/>
      <c r="K53" s="163"/>
      <c r="L53" s="163"/>
    </row>
    <row r="54" spans="4:12">
      <c r="D54" s="163"/>
      <c r="E54" s="163"/>
      <c r="F54" s="163"/>
      <c r="G54" s="163"/>
      <c r="H54" s="163"/>
      <c r="I54" s="163"/>
      <c r="J54" s="163"/>
      <c r="K54" s="163"/>
      <c r="L54" s="163"/>
    </row>
  </sheetData>
  <mergeCells count="13">
    <mergeCell ref="A28:L28"/>
    <mergeCell ref="K1:L1"/>
    <mergeCell ref="K3:L3"/>
    <mergeCell ref="A4:L4"/>
    <mergeCell ref="A2:L2"/>
    <mergeCell ref="A3:C3"/>
    <mergeCell ref="A5:A6"/>
    <mergeCell ref="B5:B6"/>
    <mergeCell ref="C5:D5"/>
    <mergeCell ref="E5:F5"/>
    <mergeCell ref="G5:H5"/>
    <mergeCell ref="I5:J5"/>
    <mergeCell ref="K5:L5"/>
  </mergeCells>
  <pageMargins left="0.7" right="0.26" top="0.89" bottom="0.37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50"/>
  <sheetViews>
    <sheetView topLeftCell="G21" workbookViewId="0">
      <selection activeCell="U30" sqref="U30:U50"/>
    </sheetView>
  </sheetViews>
  <sheetFormatPr defaultRowHeight="14.4"/>
  <cols>
    <col min="4" max="4" width="12" bestFit="1" customWidth="1"/>
    <col min="15" max="15" width="12" bestFit="1" customWidth="1"/>
  </cols>
  <sheetData>
    <row r="4" spans="2:24">
      <c r="B4">
        <v>102.92749456003742</v>
      </c>
      <c r="D4" s="103">
        <v>6558569.0600317903</v>
      </c>
      <c r="E4">
        <v>5076416.2597714532</v>
      </c>
      <c r="F4">
        <v>2149081.5010449998</v>
      </c>
      <c r="G4">
        <v>1216581.8053666665</v>
      </c>
      <c r="H4">
        <v>589656.7896041401</v>
      </c>
      <c r="I4">
        <v>560033.98832884</v>
      </c>
      <c r="J4">
        <v>24937</v>
      </c>
      <c r="K4">
        <v>3065.1001000000001</v>
      </c>
      <c r="L4">
        <v>9322244.3506809305</v>
      </c>
      <c r="M4">
        <v>6856097.1535669602</v>
      </c>
      <c r="O4">
        <f>D4*102.9275/100</f>
        <v>6750571.1692642216</v>
      </c>
      <c r="P4">
        <f>E4*102.9275/100</f>
        <v>5225028.3457762627</v>
      </c>
      <c r="Q4">
        <f t="shared" ref="Q4:W4" si="0">F4*102.9275/100</f>
        <v>2211995.8619880918</v>
      </c>
      <c r="R4">
        <f t="shared" si="0"/>
        <v>1252197.2377187756</v>
      </c>
      <c r="S4">
        <f t="shared" si="0"/>
        <v>606918.99211980123</v>
      </c>
      <c r="T4">
        <f t="shared" si="0"/>
        <v>576428.98333716672</v>
      </c>
      <c r="U4">
        <f t="shared" si="0"/>
        <v>25667.030674999998</v>
      </c>
      <c r="V4">
        <f t="shared" si="0"/>
        <v>3154.8309054274996</v>
      </c>
      <c r="W4">
        <f t="shared" si="0"/>
        <v>9595153.0540471151</v>
      </c>
      <c r="X4">
        <f>M4*102.9275/100</f>
        <v>7056809.3977376334</v>
      </c>
    </row>
    <row r="5" spans="2:24">
      <c r="D5" s="103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>
        <f t="shared" ref="O5:O24" si="1">D5*102.9275/100</f>
        <v>0</v>
      </c>
      <c r="P5">
        <f t="shared" ref="P5:P24" si="2">E5*102.9275/100</f>
        <v>0</v>
      </c>
      <c r="Q5">
        <f t="shared" ref="Q5:Q24" si="3">F5*102.9275/100</f>
        <v>0</v>
      </c>
      <c r="R5">
        <f t="shared" ref="R5:R24" si="4">G5*102.9275/100</f>
        <v>0</v>
      </c>
      <c r="S5">
        <f t="shared" ref="S5:S24" si="5">H5*102.9275/100</f>
        <v>0</v>
      </c>
      <c r="T5">
        <f t="shared" ref="T5:T24" si="6">I5*102.9275/100</f>
        <v>0</v>
      </c>
      <c r="U5">
        <f t="shared" ref="U5:U24" si="7">J5*102.9275/100</f>
        <v>0</v>
      </c>
      <c r="V5">
        <f t="shared" ref="V5:V24" si="8">K5*102.9275/100</f>
        <v>0</v>
      </c>
      <c r="W5">
        <f t="shared" ref="W5:W24" si="9">L5*102.9275/100</f>
        <v>0</v>
      </c>
      <c r="X5">
        <f t="shared" ref="X5:X24" si="10">M5*102.9275/100</f>
        <v>0</v>
      </c>
    </row>
    <row r="6" spans="2:24">
      <c r="D6" s="103">
        <v>98495.713893150009</v>
      </c>
      <c r="E6">
        <v>13329.9174</v>
      </c>
      <c r="F6">
        <v>11845.824723143547</v>
      </c>
      <c r="G6">
        <v>1925.5848000000001</v>
      </c>
      <c r="H6">
        <v>6356.1080896395106</v>
      </c>
      <c r="I6">
        <v>52.15</v>
      </c>
      <c r="J6">
        <v>2549.7008045266812</v>
      </c>
      <c r="K6">
        <v>205.94</v>
      </c>
      <c r="L6">
        <v>119247.34751045976</v>
      </c>
      <c r="M6">
        <v>15513.592200000001</v>
      </c>
      <c r="O6">
        <f t="shared" si="1"/>
        <v>101379.17591737198</v>
      </c>
      <c r="P6">
        <f t="shared" si="2"/>
        <v>13720.150731885</v>
      </c>
      <c r="Q6">
        <f t="shared" si="3"/>
        <v>12192.611241913573</v>
      </c>
      <c r="R6">
        <f t="shared" si="4"/>
        <v>1981.95629502</v>
      </c>
      <c r="S6">
        <f t="shared" si="5"/>
        <v>6542.1831539637069</v>
      </c>
      <c r="T6">
        <f t="shared" si="6"/>
        <v>53.676691249999998</v>
      </c>
      <c r="U6">
        <f t="shared" si="7"/>
        <v>2624.3432955792</v>
      </c>
      <c r="V6">
        <f t="shared" si="8"/>
        <v>211.96889349999998</v>
      </c>
      <c r="W6">
        <f t="shared" si="9"/>
        <v>122738.31360882847</v>
      </c>
      <c r="X6">
        <f t="shared" si="10"/>
        <v>15967.752611655</v>
      </c>
    </row>
    <row r="7" spans="2:24">
      <c r="D7" s="103">
        <v>231031.5770922403</v>
      </c>
      <c r="E7">
        <v>104040.63894133332</v>
      </c>
      <c r="F7">
        <v>34040.173625000003</v>
      </c>
      <c r="G7">
        <v>14049.381000000001</v>
      </c>
      <c r="H7">
        <v>20070.916635519348</v>
      </c>
      <c r="I7">
        <v>1526.2135600000001</v>
      </c>
      <c r="J7">
        <v>5179.7860643337426</v>
      </c>
      <c r="K7">
        <v>83.85</v>
      </c>
      <c r="L7">
        <v>290322.45341709343</v>
      </c>
      <c r="M7">
        <v>119700.08350133334</v>
      </c>
      <c r="O7">
        <f t="shared" si="1"/>
        <v>237795.02651161564</v>
      </c>
      <c r="P7">
        <f t="shared" si="2"/>
        <v>107086.42864634085</v>
      </c>
      <c r="Q7">
        <f t="shared" si="3"/>
        <v>35036.699707871878</v>
      </c>
      <c r="R7">
        <f t="shared" si="4"/>
        <v>14460.676628775</v>
      </c>
      <c r="S7">
        <f t="shared" si="5"/>
        <v>20658.492720024176</v>
      </c>
      <c r="T7">
        <f t="shared" si="6"/>
        <v>1570.8934619690001</v>
      </c>
      <c r="U7">
        <f t="shared" si="7"/>
        <v>5331.4243013671121</v>
      </c>
      <c r="V7">
        <f t="shared" si="8"/>
        <v>86.304708749999989</v>
      </c>
      <c r="W7">
        <f t="shared" si="9"/>
        <v>298821.64324087882</v>
      </c>
      <c r="X7">
        <f t="shared" si="10"/>
        <v>123204.30344583487</v>
      </c>
    </row>
    <row r="8" spans="2:24">
      <c r="D8" s="103">
        <v>463488.84758130665</v>
      </c>
      <c r="E8">
        <v>15536.047476666665</v>
      </c>
      <c r="F8">
        <v>8598.4320000000007</v>
      </c>
      <c r="G8">
        <v>705.63959999999997</v>
      </c>
      <c r="H8">
        <v>12035.396805375152</v>
      </c>
      <c r="I8">
        <v>196</v>
      </c>
      <c r="J8">
        <v>6183.0656347596741</v>
      </c>
      <c r="K8">
        <v>208.3</v>
      </c>
      <c r="L8">
        <v>490305.74202144146</v>
      </c>
      <c r="M8">
        <v>16645.987076666665</v>
      </c>
      <c r="O8">
        <f t="shared" si="1"/>
        <v>477057.48359424941</v>
      </c>
      <c r="P8">
        <f t="shared" si="2"/>
        <v>15990.865266546081</v>
      </c>
      <c r="Q8">
        <f t="shared" si="3"/>
        <v>8850.1510968000002</v>
      </c>
      <c r="R8">
        <f t="shared" si="4"/>
        <v>726.29719928999998</v>
      </c>
      <c r="S8">
        <f t="shared" si="5"/>
        <v>12387.733046852509</v>
      </c>
      <c r="T8">
        <f t="shared" si="6"/>
        <v>201.73789999999997</v>
      </c>
      <c r="U8">
        <f t="shared" si="7"/>
        <v>6364.0748812172633</v>
      </c>
      <c r="V8">
        <f t="shared" si="8"/>
        <v>214.39798250000001</v>
      </c>
      <c r="W8">
        <f t="shared" si="9"/>
        <v>504659.44261911913</v>
      </c>
      <c r="X8">
        <f t="shared" si="10"/>
        <v>17133.29834833608</v>
      </c>
    </row>
    <row r="9" spans="2:24">
      <c r="D9" s="103">
        <v>79124.405214016821</v>
      </c>
      <c r="E9">
        <v>12342.429999999998</v>
      </c>
      <c r="F9">
        <v>10536.323</v>
      </c>
      <c r="G9">
        <v>1188.45</v>
      </c>
      <c r="H9">
        <v>5318.3021217116084</v>
      </c>
      <c r="I9">
        <v>60</v>
      </c>
      <c r="J9">
        <v>400.69096329572318</v>
      </c>
      <c r="K9">
        <v>11</v>
      </c>
      <c r="L9">
        <v>95379.721299024153</v>
      </c>
      <c r="M9">
        <v>13601.88</v>
      </c>
      <c r="O9">
        <f t="shared" si="1"/>
        <v>81440.772176657163</v>
      </c>
      <c r="P9">
        <f t="shared" si="2"/>
        <v>12703.754638249997</v>
      </c>
      <c r="Q9">
        <f t="shared" si="3"/>
        <v>10844.773855824998</v>
      </c>
      <c r="R9">
        <f t="shared" si="4"/>
        <v>1223.24187375</v>
      </c>
      <c r="S9">
        <f t="shared" si="5"/>
        <v>5473.9954163247148</v>
      </c>
      <c r="T9">
        <f t="shared" si="6"/>
        <v>61.756499999999996</v>
      </c>
      <c r="U9">
        <f t="shared" si="7"/>
        <v>412.42119124620547</v>
      </c>
      <c r="V9">
        <f t="shared" si="8"/>
        <v>11.322024999999998</v>
      </c>
      <c r="W9">
        <f t="shared" si="9"/>
        <v>98171.962640053083</v>
      </c>
      <c r="X9">
        <f t="shared" si="10"/>
        <v>14000.075036999997</v>
      </c>
    </row>
    <row r="10" spans="2:24">
      <c r="D10" s="103">
        <v>303973.76074637863</v>
      </c>
      <c r="E10">
        <v>138637.54525423999</v>
      </c>
      <c r="F10">
        <v>59053.432575625709</v>
      </c>
      <c r="G10">
        <v>12873.658985066666</v>
      </c>
      <c r="H10">
        <v>26109.227883939689</v>
      </c>
      <c r="I10">
        <v>12418.088431066666</v>
      </c>
      <c r="J10">
        <v>12190.941782750722</v>
      </c>
      <c r="K10">
        <v>2254.64</v>
      </c>
      <c r="L10">
        <v>401327.36298869475</v>
      </c>
      <c r="M10">
        <v>166183.93267037332</v>
      </c>
      <c r="O10">
        <f t="shared" si="1"/>
        <v>312872.59259222884</v>
      </c>
      <c r="P10">
        <f t="shared" si="2"/>
        <v>142696.15939155786</v>
      </c>
      <c r="Q10">
        <f t="shared" si="3"/>
        <v>60782.221814277153</v>
      </c>
      <c r="R10">
        <f t="shared" si="4"/>
        <v>13250.535351854493</v>
      </c>
      <c r="S10">
        <f t="shared" si="5"/>
        <v>26873.575530242022</v>
      </c>
      <c r="T10">
        <f t="shared" si="6"/>
        <v>12781.627969886142</v>
      </c>
      <c r="U10">
        <f t="shared" si="7"/>
        <v>12547.831603440749</v>
      </c>
      <c r="V10">
        <f t="shared" si="8"/>
        <v>2320.6445859999999</v>
      </c>
      <c r="W10">
        <f t="shared" si="9"/>
        <v>413076.22154018877</v>
      </c>
      <c r="X10">
        <f t="shared" si="10"/>
        <v>171048.9672992985</v>
      </c>
    </row>
    <row r="11" spans="2:24">
      <c r="D11" s="103">
        <v>131485.06168856309</v>
      </c>
      <c r="E11">
        <v>39058.850592319999</v>
      </c>
      <c r="F11">
        <v>20333.016524999999</v>
      </c>
      <c r="G11">
        <v>2571.8288000000002</v>
      </c>
      <c r="H11">
        <v>13784.64561951935</v>
      </c>
      <c r="I11">
        <v>2346</v>
      </c>
      <c r="J11">
        <v>2100.4611398871693</v>
      </c>
      <c r="K11">
        <v>72.599999999999994</v>
      </c>
      <c r="L11">
        <v>167703.18497296958</v>
      </c>
      <c r="M11">
        <v>44049.279392320001</v>
      </c>
      <c r="O11">
        <f t="shared" si="1"/>
        <v>135334.28686949576</v>
      </c>
      <c r="P11">
        <f t="shared" si="2"/>
        <v>40202.298443410167</v>
      </c>
      <c r="Q11">
        <f t="shared" si="3"/>
        <v>20928.265583769375</v>
      </c>
      <c r="R11">
        <f t="shared" si="4"/>
        <v>2647.11908812</v>
      </c>
      <c r="S11">
        <f t="shared" si="5"/>
        <v>14188.191120030777</v>
      </c>
      <c r="T11">
        <f t="shared" si="6"/>
        <v>2414.6791499999999</v>
      </c>
      <c r="U11">
        <f t="shared" si="7"/>
        <v>2161.9521397573662</v>
      </c>
      <c r="V11">
        <f t="shared" si="8"/>
        <v>74.725364999999996</v>
      </c>
      <c r="W11">
        <f t="shared" si="9"/>
        <v>172612.69571305328</v>
      </c>
      <c r="X11">
        <f t="shared" si="10"/>
        <v>45338.822046530164</v>
      </c>
    </row>
    <row r="12" spans="2:24">
      <c r="D12" s="103">
        <v>84569.724969319039</v>
      </c>
      <c r="E12">
        <v>11049.92</v>
      </c>
      <c r="F12">
        <v>11348.30085</v>
      </c>
      <c r="G12">
        <v>1436.7922000000001</v>
      </c>
      <c r="H12">
        <v>8713.850884759675</v>
      </c>
      <c r="I12">
        <v>2010</v>
      </c>
      <c r="J12">
        <v>975.67530443190765</v>
      </c>
      <c r="K12">
        <v>16.7</v>
      </c>
      <c r="L12">
        <v>105607.55200851063</v>
      </c>
      <c r="M12">
        <v>14513.412200000001</v>
      </c>
      <c r="O12">
        <f t="shared" si="1"/>
        <v>87045.503667795841</v>
      </c>
      <c r="P12">
        <f t="shared" si="2"/>
        <v>11373.406407999999</v>
      </c>
      <c r="Q12">
        <f t="shared" si="3"/>
        <v>11680.52235738375</v>
      </c>
      <c r="R12">
        <f t="shared" si="4"/>
        <v>1478.8542916550002</v>
      </c>
      <c r="S12">
        <f t="shared" si="5"/>
        <v>8968.9488694110132</v>
      </c>
      <c r="T12">
        <f t="shared" si="6"/>
        <v>2068.8427499999998</v>
      </c>
      <c r="U12">
        <f t="shared" si="7"/>
        <v>1004.2381989691517</v>
      </c>
      <c r="V12">
        <f t="shared" si="8"/>
        <v>17.188892499999998</v>
      </c>
      <c r="W12">
        <f t="shared" si="9"/>
        <v>108699.21309355977</v>
      </c>
      <c r="X12">
        <f t="shared" si="10"/>
        <v>14938.292342155</v>
      </c>
    </row>
    <row r="13" spans="2:24">
      <c r="D13" s="103">
        <v>59576.437744383598</v>
      </c>
      <c r="E13">
        <v>3800.5632847692696</v>
      </c>
      <c r="F13">
        <v>11237.1775</v>
      </c>
      <c r="G13">
        <v>2947.1241</v>
      </c>
      <c r="H13">
        <v>3058.2700798798369</v>
      </c>
      <c r="I13">
        <v>350</v>
      </c>
      <c r="J13">
        <v>771.27940243991861</v>
      </c>
      <c r="K13">
        <v>3.5</v>
      </c>
      <c r="L13">
        <v>74643.164726703355</v>
      </c>
      <c r="M13">
        <v>7101.1873847692696</v>
      </c>
      <c r="O13">
        <f t="shared" si="1"/>
        <v>61320.537959350419</v>
      </c>
      <c r="P13">
        <f t="shared" si="2"/>
        <v>3911.8247749308898</v>
      </c>
      <c r="Q13">
        <f t="shared" si="3"/>
        <v>11566.145871312499</v>
      </c>
      <c r="R13">
        <f t="shared" si="4"/>
        <v>3033.4011580275001</v>
      </c>
      <c r="S13">
        <f t="shared" si="5"/>
        <v>3147.8009364683185</v>
      </c>
      <c r="T13">
        <f t="shared" si="6"/>
        <v>360.24624999999997</v>
      </c>
      <c r="U13">
        <f t="shared" si="7"/>
        <v>793.85860694634709</v>
      </c>
      <c r="V13">
        <f t="shared" si="8"/>
        <v>3.6024624999999997</v>
      </c>
      <c r="W13">
        <f t="shared" si="9"/>
        <v>76828.343374077594</v>
      </c>
      <c r="X13">
        <f t="shared" si="10"/>
        <v>7309.0746454583896</v>
      </c>
    </row>
    <row r="14" spans="2:24">
      <c r="D14" s="103">
        <v>458189.78680966783</v>
      </c>
      <c r="E14">
        <v>402425.39190847776</v>
      </c>
      <c r="F14">
        <v>89848.498685075014</v>
      </c>
      <c r="G14">
        <v>62665.712613119998</v>
      </c>
      <c r="H14">
        <v>30892.572792171613</v>
      </c>
      <c r="I14">
        <v>49723.180331080002</v>
      </c>
      <c r="J14">
        <v>18385.716277687578</v>
      </c>
      <c r="K14">
        <v>12496.614599999999</v>
      </c>
      <c r="L14">
        <v>597316.57456460199</v>
      </c>
      <c r="M14">
        <v>527310.8994526777</v>
      </c>
      <c r="O14">
        <f t="shared" si="1"/>
        <v>471603.2928185208</v>
      </c>
      <c r="P14">
        <f t="shared" si="2"/>
        <v>414206.39525659842</v>
      </c>
      <c r="Q14">
        <f t="shared" si="3"/>
        <v>92478.813484080587</v>
      </c>
      <c r="R14">
        <f t="shared" si="4"/>
        <v>64500.251349869082</v>
      </c>
      <c r="S14">
        <f t="shared" si="5"/>
        <v>31796.952860662434</v>
      </c>
      <c r="T14">
        <f t="shared" si="6"/>
        <v>51178.826435272371</v>
      </c>
      <c r="U14">
        <f t="shared" si="7"/>
        <v>18923.958121716882</v>
      </c>
      <c r="V14">
        <f t="shared" si="8"/>
        <v>12862.452992414997</v>
      </c>
      <c r="W14">
        <f t="shared" si="9"/>
        <v>614803.01728498074</v>
      </c>
      <c r="X14">
        <f t="shared" si="10"/>
        <v>542747.92603415484</v>
      </c>
    </row>
    <row r="15" spans="2:24">
      <c r="D15" s="103">
        <v>1909935.3157390263</v>
      </c>
      <c r="E15">
        <v>740221.304857807</v>
      </c>
      <c r="F15">
        <v>256841.17948384426</v>
      </c>
      <c r="G15">
        <v>100364.17209818668</v>
      </c>
      <c r="H15">
        <v>126339.29091251579</v>
      </c>
      <c r="I15">
        <v>68681.632322146674</v>
      </c>
      <c r="J15">
        <v>48737.317374113118</v>
      </c>
      <c r="K15">
        <v>15353.1446</v>
      </c>
      <c r="L15">
        <v>2341853.1035094992</v>
      </c>
      <c r="M15">
        <v>924620.25387814036</v>
      </c>
      <c r="O15">
        <f t="shared" si="1"/>
        <v>1965848.6721072861</v>
      </c>
      <c r="P15">
        <f t="shared" si="2"/>
        <v>761891.28355751932</v>
      </c>
      <c r="Q15">
        <f t="shared" si="3"/>
        <v>264360.20501323382</v>
      </c>
      <c r="R15">
        <f t="shared" si="4"/>
        <v>103302.3332363611</v>
      </c>
      <c r="S15">
        <f t="shared" si="5"/>
        <v>130037.87365397968</v>
      </c>
      <c r="T15">
        <f t="shared" si="6"/>
        <v>70692.28710837751</v>
      </c>
      <c r="U15">
        <f t="shared" si="7"/>
        <v>50164.102340240272</v>
      </c>
      <c r="V15">
        <f t="shared" si="8"/>
        <v>15802.607908164999</v>
      </c>
      <c r="W15">
        <f t="shared" si="9"/>
        <v>2410410.8531147395</v>
      </c>
      <c r="X15">
        <f t="shared" si="10"/>
        <v>951688.51181042287</v>
      </c>
    </row>
    <row r="16" spans="2:24">
      <c r="D16" s="103">
        <v>269507.69357314339</v>
      </c>
      <c r="E16">
        <v>74664.227600000013</v>
      </c>
      <c r="F16">
        <v>54630.192982960412</v>
      </c>
      <c r="G16">
        <v>630.31999999999994</v>
      </c>
      <c r="H16">
        <v>9828.6087750000006</v>
      </c>
      <c r="I16">
        <v>522</v>
      </c>
      <c r="J16">
        <v>4003.8179866354412</v>
      </c>
      <c r="K16">
        <v>267.5</v>
      </c>
      <c r="L16">
        <v>337970.31331773923</v>
      </c>
      <c r="M16">
        <v>76084.04760000002</v>
      </c>
      <c r="O16">
        <f t="shared" si="1"/>
        <v>277397.53130249714</v>
      </c>
      <c r="P16">
        <f t="shared" si="2"/>
        <v>76850.022862990008</v>
      </c>
      <c r="Q16">
        <f t="shared" si="3"/>
        <v>56229.491882536582</v>
      </c>
      <c r="R16">
        <f t="shared" si="4"/>
        <v>648.77261799999997</v>
      </c>
      <c r="S16">
        <f t="shared" si="5"/>
        <v>10116.341296888126</v>
      </c>
      <c r="T16">
        <f t="shared" si="6"/>
        <v>537.28155000000004</v>
      </c>
      <c r="U16">
        <f t="shared" si="7"/>
        <v>4121.0297581941941</v>
      </c>
      <c r="V16">
        <f t="shared" si="8"/>
        <v>275.33106249999997</v>
      </c>
      <c r="W16">
        <f t="shared" si="9"/>
        <v>347864.394240116</v>
      </c>
      <c r="X16">
        <f t="shared" si="10"/>
        <v>78311.408093490012</v>
      </c>
    </row>
    <row r="17" spans="4:24">
      <c r="D17" s="103">
        <v>179558.05160618344</v>
      </c>
      <c r="E17">
        <v>47798.292939840001</v>
      </c>
      <c r="F17">
        <v>20626.256000000001</v>
      </c>
      <c r="G17">
        <v>582</v>
      </c>
      <c r="H17">
        <v>8435.2483534093335</v>
      </c>
      <c r="I17">
        <v>702</v>
      </c>
      <c r="J17">
        <v>4415.3366094065186</v>
      </c>
      <c r="K17">
        <v>145.09</v>
      </c>
      <c r="L17">
        <v>213034.89256899926</v>
      </c>
      <c r="M17">
        <v>49227.382939839998</v>
      </c>
      <c r="O17">
        <f t="shared" si="1"/>
        <v>184814.61356695445</v>
      </c>
      <c r="P17">
        <f t="shared" si="2"/>
        <v>49197.587965653816</v>
      </c>
      <c r="Q17">
        <f t="shared" si="3"/>
        <v>21230.089644400003</v>
      </c>
      <c r="R17">
        <f t="shared" si="4"/>
        <v>599.03805</v>
      </c>
      <c r="S17">
        <f t="shared" si="5"/>
        <v>8682.1902489553922</v>
      </c>
      <c r="T17">
        <f t="shared" si="6"/>
        <v>722.55104999999992</v>
      </c>
      <c r="U17">
        <f t="shared" si="7"/>
        <v>4544.5955886468946</v>
      </c>
      <c r="V17">
        <f t="shared" si="8"/>
        <v>149.33750974999998</v>
      </c>
      <c r="W17">
        <f t="shared" si="9"/>
        <v>219271.48904895672</v>
      </c>
      <c r="X17">
        <f t="shared" si="10"/>
        <v>50668.514575403809</v>
      </c>
    </row>
    <row r="18" spans="4:24">
      <c r="D18" s="103">
        <v>183696.32754741667</v>
      </c>
      <c r="E18">
        <v>94114.638035599986</v>
      </c>
      <c r="F18">
        <v>22848.023825</v>
      </c>
      <c r="G18">
        <v>1380.21</v>
      </c>
      <c r="H18">
        <v>6551.7906129545518</v>
      </c>
      <c r="I18">
        <v>1492.76</v>
      </c>
      <c r="J18">
        <v>7369.8023429279019</v>
      </c>
      <c r="K18">
        <v>352</v>
      </c>
      <c r="L18">
        <v>220465.94432829914</v>
      </c>
      <c r="M18">
        <v>97339.608035599987</v>
      </c>
      <c r="O18">
        <f t="shared" si="1"/>
        <v>189074.03753636728</v>
      </c>
      <c r="P18">
        <f t="shared" si="2"/>
        <v>96869.844064092176</v>
      </c>
      <c r="Q18">
        <f t="shared" si="3"/>
        <v>23516.899722476875</v>
      </c>
      <c r="R18">
        <f t="shared" si="4"/>
        <v>1420.6156477500001</v>
      </c>
      <c r="S18">
        <f t="shared" si="5"/>
        <v>6743.5942831487955</v>
      </c>
      <c r="T18">
        <f t="shared" si="6"/>
        <v>1536.4605489999999</v>
      </c>
      <c r="U18">
        <f t="shared" si="7"/>
        <v>7585.5533065171157</v>
      </c>
      <c r="V18">
        <f t="shared" si="8"/>
        <v>362.30479999999994</v>
      </c>
      <c r="W18">
        <f t="shared" si="9"/>
        <v>226920.0848485101</v>
      </c>
      <c r="X18">
        <f t="shared" si="10"/>
        <v>100189.22506084217</v>
      </c>
    </row>
    <row r="19" spans="4:24">
      <c r="D19" s="103">
        <v>632762.07272674353</v>
      </c>
      <c r="E19">
        <v>216577.15857544</v>
      </c>
      <c r="F19">
        <v>98104.47280796041</v>
      </c>
      <c r="G19">
        <v>2592.5299999999997</v>
      </c>
      <c r="H19">
        <v>24815.647741363886</v>
      </c>
      <c r="I19">
        <v>2716.76</v>
      </c>
      <c r="J19">
        <v>15788.956938969863</v>
      </c>
      <c r="K19">
        <v>764.59</v>
      </c>
      <c r="L19">
        <v>771471.15021503763</v>
      </c>
      <c r="M19">
        <v>222651.03857544</v>
      </c>
      <c r="O19">
        <f t="shared" si="1"/>
        <v>651286.18240581895</v>
      </c>
      <c r="P19">
        <f t="shared" si="2"/>
        <v>222917.45489273602</v>
      </c>
      <c r="Q19">
        <f t="shared" si="3"/>
        <v>100976.48124941345</v>
      </c>
      <c r="R19">
        <f t="shared" si="4"/>
        <v>2668.4263157499995</v>
      </c>
      <c r="S19">
        <f t="shared" si="5"/>
        <v>25542.125828992313</v>
      </c>
      <c r="T19">
        <f t="shared" si="6"/>
        <v>2796.2931490000001</v>
      </c>
      <c r="U19">
        <f t="shared" si="7"/>
        <v>16251.178653358205</v>
      </c>
      <c r="V19">
        <f t="shared" si="8"/>
        <v>786.97337225000001</v>
      </c>
      <c r="W19">
        <f t="shared" si="9"/>
        <v>794055.96813758288</v>
      </c>
      <c r="X19">
        <f t="shared" si="10"/>
        <v>229169.147729736</v>
      </c>
    </row>
    <row r="20" spans="4:24">
      <c r="D20" s="103">
        <v>188861.20057782042</v>
      </c>
      <c r="E20">
        <v>120222.66</v>
      </c>
      <c r="F20">
        <v>22662.90235</v>
      </c>
      <c r="G20">
        <v>2699</v>
      </c>
      <c r="H20">
        <v>16563.810474391375</v>
      </c>
      <c r="I20">
        <v>6581</v>
      </c>
      <c r="J20">
        <v>3195.0820024765808</v>
      </c>
      <c r="K20">
        <v>283.51</v>
      </c>
      <c r="L20">
        <v>231282.99540468838</v>
      </c>
      <c r="M20">
        <v>129786.17</v>
      </c>
      <c r="O20">
        <f t="shared" si="1"/>
        <v>194390.11222473611</v>
      </c>
      <c r="P20">
        <f t="shared" si="2"/>
        <v>123742.17837150001</v>
      </c>
      <c r="Q20">
        <f t="shared" si="3"/>
        <v>23326.358816296248</v>
      </c>
      <c r="R20">
        <f t="shared" si="4"/>
        <v>2778.0132250000001</v>
      </c>
      <c r="S20">
        <f t="shared" si="5"/>
        <v>17048.716026029182</v>
      </c>
      <c r="T20">
        <f t="shared" si="6"/>
        <v>6773.6587749999999</v>
      </c>
      <c r="U20">
        <f t="shared" si="7"/>
        <v>3288.6180280990825</v>
      </c>
      <c r="V20">
        <f t="shared" si="8"/>
        <v>291.80975524999997</v>
      </c>
      <c r="W20">
        <f t="shared" si="9"/>
        <v>238053.80509516061</v>
      </c>
      <c r="X20">
        <f t="shared" si="10"/>
        <v>133585.66012674998</v>
      </c>
    </row>
    <row r="21" spans="4:24">
      <c r="D21" s="103">
        <v>283801.6907099759</v>
      </c>
      <c r="E21">
        <v>293713.18195880001</v>
      </c>
      <c r="F21">
        <v>50384.872167936919</v>
      </c>
      <c r="G21">
        <v>8462.6666666666661</v>
      </c>
      <c r="H21">
        <v>15869.362175</v>
      </c>
      <c r="I21">
        <v>6282.45</v>
      </c>
      <c r="J21">
        <v>6920.6148385433808</v>
      </c>
      <c r="K21">
        <v>100</v>
      </c>
      <c r="L21">
        <v>356976.53989145625</v>
      </c>
      <c r="M21">
        <v>308558.2986254667</v>
      </c>
      <c r="O21">
        <f t="shared" si="1"/>
        <v>292109.98520551046</v>
      </c>
      <c r="P21">
        <f t="shared" si="2"/>
        <v>302311.63536064385</v>
      </c>
      <c r="Q21">
        <f t="shared" si="3"/>
        <v>51859.889300653274</v>
      </c>
      <c r="R21">
        <f t="shared" si="4"/>
        <v>8710.4112333333323</v>
      </c>
      <c r="S21">
        <f t="shared" si="5"/>
        <v>16333.937752673126</v>
      </c>
      <c r="T21">
        <f t="shared" si="6"/>
        <v>6466.3687237499989</v>
      </c>
      <c r="U21">
        <f t="shared" si="7"/>
        <v>7123.2158379417378</v>
      </c>
      <c r="V21">
        <f t="shared" si="8"/>
        <v>102.92749999999999</v>
      </c>
      <c r="W21">
        <f t="shared" si="9"/>
        <v>367427.02809677861</v>
      </c>
      <c r="X21">
        <f t="shared" si="10"/>
        <v>317591.34281772724</v>
      </c>
    </row>
    <row r="22" spans="4:24">
      <c r="D22" s="103">
        <v>472662.89128779632</v>
      </c>
      <c r="E22">
        <v>413935.84195879998</v>
      </c>
      <c r="F22">
        <v>73047.774517936923</v>
      </c>
      <c r="G22">
        <v>11161.666666666666</v>
      </c>
      <c r="H22">
        <v>32433.172649391374</v>
      </c>
      <c r="I22">
        <v>12863.45</v>
      </c>
      <c r="J22">
        <v>10115.696841019962</v>
      </c>
      <c r="K22">
        <v>383.51</v>
      </c>
      <c r="L22">
        <v>588259.53529614466</v>
      </c>
      <c r="M22">
        <v>438344.46862546669</v>
      </c>
      <c r="O22">
        <f t="shared" si="1"/>
        <v>486500.09743024653</v>
      </c>
      <c r="P22">
        <f t="shared" si="2"/>
        <v>426053.81373214384</v>
      </c>
      <c r="Q22">
        <f t="shared" si="3"/>
        <v>75186.24811694953</v>
      </c>
      <c r="R22">
        <f t="shared" si="4"/>
        <v>11488.424458333333</v>
      </c>
      <c r="S22">
        <f t="shared" si="5"/>
        <v>33382.653778702304</v>
      </c>
      <c r="T22">
        <f t="shared" si="6"/>
        <v>13240.02749875</v>
      </c>
      <c r="U22">
        <f t="shared" si="7"/>
        <v>10411.833866040823</v>
      </c>
      <c r="V22">
        <f t="shared" si="8"/>
        <v>394.73725524999992</v>
      </c>
      <c r="W22">
        <f t="shared" si="9"/>
        <v>605480.83319193928</v>
      </c>
      <c r="X22">
        <f t="shared" si="10"/>
        <v>451177.00294447719</v>
      </c>
    </row>
    <row r="23" spans="4:24">
      <c r="D23" s="103">
        <v>3015360.2797535658</v>
      </c>
      <c r="E23">
        <v>1370734.3053920469</v>
      </c>
      <c r="F23">
        <v>427993.42680974159</v>
      </c>
      <c r="G23">
        <v>114118.36876485335</v>
      </c>
      <c r="H23">
        <v>183588.11130327106</v>
      </c>
      <c r="I23">
        <v>84261.842322146666</v>
      </c>
      <c r="J23">
        <v>74641.971154102939</v>
      </c>
      <c r="K23">
        <v>16501.244599999998</v>
      </c>
      <c r="L23">
        <v>3701583.7890206818</v>
      </c>
      <c r="M23">
        <v>1585615.7610790471</v>
      </c>
      <c r="O23">
        <f t="shared" si="1"/>
        <v>3103634.951943351</v>
      </c>
      <c r="P23">
        <f t="shared" si="2"/>
        <v>1410862.552182399</v>
      </c>
      <c r="Q23">
        <f t="shared" si="3"/>
        <v>440522.93437959679</v>
      </c>
      <c r="R23">
        <f t="shared" si="4"/>
        <v>117459.18401044443</v>
      </c>
      <c r="S23">
        <f t="shared" si="5"/>
        <v>188962.65326167431</v>
      </c>
      <c r="T23">
        <f t="shared" si="6"/>
        <v>86728.607756127516</v>
      </c>
      <c r="U23">
        <f t="shared" si="7"/>
        <v>76827.114859639289</v>
      </c>
      <c r="V23">
        <f t="shared" si="8"/>
        <v>16984.318535664996</v>
      </c>
      <c r="W23">
        <f t="shared" si="9"/>
        <v>3809947.6544442619</v>
      </c>
      <c r="X23">
        <f t="shared" si="10"/>
        <v>1632034.6624846361</v>
      </c>
    </row>
    <row r="24" spans="4:24">
      <c r="D24" s="103">
        <v>9573929.3397853561</v>
      </c>
      <c r="E24">
        <v>6447150.5651635006</v>
      </c>
      <c r="F24">
        <v>2577074.9278547415</v>
      </c>
      <c r="G24">
        <v>1330700.1741315199</v>
      </c>
      <c r="H24">
        <v>773244.90090741112</v>
      </c>
      <c r="I24">
        <v>644295.83065098664</v>
      </c>
      <c r="J24">
        <v>99578.971154102939</v>
      </c>
      <c r="K24">
        <v>19566.344699999998</v>
      </c>
      <c r="L24">
        <v>13023828.139701612</v>
      </c>
      <c r="M24">
        <v>8441712.9146460071</v>
      </c>
      <c r="O24">
        <f t="shared" si="1"/>
        <v>9854206.1212075725</v>
      </c>
      <c r="P24">
        <f t="shared" si="2"/>
        <v>6635890.8979586614</v>
      </c>
      <c r="Q24">
        <f t="shared" si="3"/>
        <v>2652518.7963676886</v>
      </c>
      <c r="R24">
        <f t="shared" si="4"/>
        <v>1369656.4217292201</v>
      </c>
      <c r="S24">
        <f t="shared" si="5"/>
        <v>795881.64538147557</v>
      </c>
      <c r="T24">
        <f t="shared" si="6"/>
        <v>663157.59109329421</v>
      </c>
      <c r="U24">
        <f t="shared" si="7"/>
        <v>102494.1455346393</v>
      </c>
      <c r="V24">
        <f t="shared" si="8"/>
        <v>20139.149441092497</v>
      </c>
      <c r="W24">
        <f t="shared" si="9"/>
        <v>13405100.708491376</v>
      </c>
      <c r="X24">
        <f t="shared" si="10"/>
        <v>8688844.0602222681</v>
      </c>
    </row>
    <row r="29" spans="4:24">
      <c r="W29">
        <f>13403115*100/13405101</f>
        <v>99.98518474422535</v>
      </c>
    </row>
    <row r="30" spans="4:24">
      <c r="O30">
        <f>O4*99.98518/100</f>
        <v>6749570.7346169362</v>
      </c>
      <c r="P30">
        <f t="shared" ref="P30:X30" si="11">P4*99.98518/100</f>
        <v>5224253.9965754189</v>
      </c>
      <c r="Q30">
        <f t="shared" si="11"/>
        <v>2211668.0442013452</v>
      </c>
      <c r="R30">
        <f t="shared" si="11"/>
        <v>1252011.6620881457</v>
      </c>
      <c r="S30">
        <f t="shared" si="11"/>
        <v>606829.04672516906</v>
      </c>
      <c r="T30">
        <f t="shared" si="11"/>
        <v>576343.55656183616</v>
      </c>
      <c r="U30">
        <f t="shared" si="11"/>
        <v>25663.226821053962</v>
      </c>
      <c r="V30">
        <f t="shared" si="11"/>
        <v>3154.3633594873154</v>
      </c>
      <c r="W30">
        <f t="shared" si="11"/>
        <v>9593731.0523645058</v>
      </c>
      <c r="X30">
        <f t="shared" si="11"/>
        <v>7055763.5785848889</v>
      </c>
    </row>
    <row r="31" spans="4:24">
      <c r="O31">
        <f t="shared" ref="O31:X31" si="12">O5*99.98518/100</f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12"/>
        <v>0</v>
      </c>
      <c r="W31">
        <f t="shared" si="12"/>
        <v>0</v>
      </c>
      <c r="X31">
        <f t="shared" si="12"/>
        <v>0</v>
      </c>
    </row>
    <row r="32" spans="4:24">
      <c r="O32">
        <f t="shared" ref="O32:X32" si="13">O6*99.98518/100</f>
        <v>101364.15152350102</v>
      </c>
      <c r="P32">
        <f t="shared" si="13"/>
        <v>13718.117405546533</v>
      </c>
      <c r="Q32">
        <f t="shared" si="13"/>
        <v>12190.804296927521</v>
      </c>
      <c r="R32">
        <f t="shared" si="13"/>
        <v>1981.6625690970779</v>
      </c>
      <c r="S32">
        <f t="shared" si="13"/>
        <v>6541.2136024202891</v>
      </c>
      <c r="T32">
        <f t="shared" si="13"/>
        <v>53.668736364356747</v>
      </c>
      <c r="U32">
        <f t="shared" si="13"/>
        <v>2623.9543679027952</v>
      </c>
      <c r="V32">
        <f t="shared" si="13"/>
        <v>211.93747970998328</v>
      </c>
      <c r="W32">
        <f t="shared" si="13"/>
        <v>122720.12379075163</v>
      </c>
      <c r="X32">
        <f t="shared" si="13"/>
        <v>15965.386190717951</v>
      </c>
    </row>
    <row r="33" spans="15:24">
      <c r="O33">
        <f t="shared" ref="O33:X33" si="14">O7*99.98518/100</f>
        <v>237759.7852886866</v>
      </c>
      <c r="P33">
        <f t="shared" si="14"/>
        <v>107070.55843761546</v>
      </c>
      <c r="Q33">
        <f t="shared" si="14"/>
        <v>35031.507268975169</v>
      </c>
      <c r="R33">
        <f t="shared" si="14"/>
        <v>14458.533556498614</v>
      </c>
      <c r="S33">
        <f t="shared" si="14"/>
        <v>20655.431131403067</v>
      </c>
      <c r="T33">
        <f t="shared" si="14"/>
        <v>1570.6606555579365</v>
      </c>
      <c r="U33">
        <f t="shared" si="14"/>
        <v>5330.6341842856491</v>
      </c>
      <c r="V33">
        <f t="shared" si="14"/>
        <v>86.29191839216324</v>
      </c>
      <c r="W33">
        <f t="shared" si="14"/>
        <v>298777.35787335056</v>
      </c>
      <c r="X33">
        <f t="shared" si="14"/>
        <v>123186.0445680642</v>
      </c>
    </row>
    <row r="34" spans="15:24">
      <c r="O34">
        <f t="shared" ref="O34:X34" si="15">O8*99.98518/100</f>
        <v>476986.78367518075</v>
      </c>
      <c r="P34">
        <f t="shared" si="15"/>
        <v>15988.49542031358</v>
      </c>
      <c r="Q34">
        <f t="shared" si="15"/>
        <v>8848.839504407455</v>
      </c>
      <c r="R34">
        <f t="shared" si="15"/>
        <v>726.18956204506526</v>
      </c>
      <c r="S34">
        <f t="shared" si="15"/>
        <v>12385.897184814965</v>
      </c>
      <c r="T34">
        <f t="shared" si="15"/>
        <v>201.70800244321995</v>
      </c>
      <c r="U34">
        <f t="shared" si="15"/>
        <v>6363.1317253198677</v>
      </c>
      <c r="V34">
        <f t="shared" si="15"/>
        <v>214.36620871899351</v>
      </c>
      <c r="W34">
        <f t="shared" si="15"/>
        <v>504584.65208972298</v>
      </c>
      <c r="X34">
        <f t="shared" si="15"/>
        <v>17130.759193520858</v>
      </c>
    </row>
    <row r="35" spans="15:24">
      <c r="O35">
        <f t="shared" ref="O35:X35" si="16">O9*99.98518/100</f>
        <v>81428.702654220586</v>
      </c>
      <c r="P35">
        <f t="shared" si="16"/>
        <v>12701.871941812609</v>
      </c>
      <c r="Q35">
        <f t="shared" si="16"/>
        <v>10843.166660339564</v>
      </c>
      <c r="R35">
        <f t="shared" si="16"/>
        <v>1223.0605893043103</v>
      </c>
      <c r="S35">
        <f t="shared" si="16"/>
        <v>5473.1841702040156</v>
      </c>
      <c r="T35">
        <f t="shared" si="16"/>
        <v>61.747347686699996</v>
      </c>
      <c r="U35">
        <f t="shared" si="16"/>
        <v>412.3600704256628</v>
      </c>
      <c r="V35">
        <f t="shared" si="16"/>
        <v>11.320347075894999</v>
      </c>
      <c r="W35">
        <f t="shared" si="16"/>
        <v>98157.413555189822</v>
      </c>
      <c r="X35">
        <f t="shared" si="16"/>
        <v>13998.000225879512</v>
      </c>
    </row>
    <row r="36" spans="15:24">
      <c r="O36">
        <f t="shared" ref="O36:X36" si="17">O10*99.98518/100</f>
        <v>312826.22487400664</v>
      </c>
      <c r="P36">
        <f t="shared" si="17"/>
        <v>142675.01182073602</v>
      </c>
      <c r="Q36">
        <f t="shared" si="17"/>
        <v>60773.213889004284</v>
      </c>
      <c r="R36">
        <f t="shared" si="17"/>
        <v>13248.571622515348</v>
      </c>
      <c r="S36">
        <f t="shared" si="17"/>
        <v>26869.592866348437</v>
      </c>
      <c r="T36">
        <f t="shared" si="17"/>
        <v>12779.733732621004</v>
      </c>
      <c r="U36">
        <f t="shared" si="17"/>
        <v>12545.972014797118</v>
      </c>
      <c r="V36">
        <f t="shared" si="17"/>
        <v>2320.3006664723548</v>
      </c>
      <c r="W36">
        <f t="shared" si="17"/>
        <v>413015.0036441565</v>
      </c>
      <c r="X36">
        <f t="shared" si="17"/>
        <v>171023.61784234474</v>
      </c>
    </row>
    <row r="37" spans="15:24">
      <c r="O37">
        <f t="shared" ref="O37:X37" si="18">O11*99.98518/100</f>
        <v>135314.2303281817</v>
      </c>
      <c r="P37">
        <f t="shared" si="18"/>
        <v>40196.340462780856</v>
      </c>
      <c r="Q37">
        <f t="shared" si="18"/>
        <v>20925.16401480986</v>
      </c>
      <c r="R37">
        <f t="shared" si="18"/>
        <v>2646.7267850711405</v>
      </c>
      <c r="S37">
        <f t="shared" si="18"/>
        <v>14186.088430106789</v>
      </c>
      <c r="T37">
        <f t="shared" si="18"/>
        <v>2414.3212945499699</v>
      </c>
      <c r="U37">
        <f t="shared" si="18"/>
        <v>2161.631738450254</v>
      </c>
      <c r="V37">
        <f t="shared" si="18"/>
        <v>74.714290700907</v>
      </c>
      <c r="W37">
        <f t="shared" si="18"/>
        <v>172587.11451154863</v>
      </c>
      <c r="X37">
        <f t="shared" si="18"/>
        <v>45332.102833102865</v>
      </c>
    </row>
    <row r="38" spans="15:24">
      <c r="O38">
        <f t="shared" ref="O38:X38" si="19">O12*99.98518/100</f>
        <v>87032.603524152277</v>
      </c>
      <c r="P38">
        <f t="shared" si="19"/>
        <v>11371.720869170334</v>
      </c>
      <c r="Q38">
        <f t="shared" si="19"/>
        <v>11678.791303970385</v>
      </c>
      <c r="R38">
        <f t="shared" si="19"/>
        <v>1478.6351254489771</v>
      </c>
      <c r="S38">
        <f t="shared" si="19"/>
        <v>8967.6196711885659</v>
      </c>
      <c r="T38">
        <f t="shared" si="19"/>
        <v>2068.5361475044497</v>
      </c>
      <c r="U38">
        <f t="shared" si="19"/>
        <v>1004.0893708680644</v>
      </c>
      <c r="V38">
        <f t="shared" si="19"/>
        <v>17.186345106131498</v>
      </c>
      <c r="W38">
        <f t="shared" si="19"/>
        <v>108683.1038701793</v>
      </c>
      <c r="X38">
        <f t="shared" si="19"/>
        <v>14936.078487229892</v>
      </c>
    </row>
    <row r="39" spans="15:24">
      <c r="O39">
        <f t="shared" ref="O39:X39" si="20">O13*99.98518/100</f>
        <v>61311.450255624841</v>
      </c>
      <c r="P39">
        <f t="shared" si="20"/>
        <v>3911.2450424992448</v>
      </c>
      <c r="Q39">
        <f t="shared" si="20"/>
        <v>11564.431768494373</v>
      </c>
      <c r="R39">
        <f t="shared" si="20"/>
        <v>3032.9516079758805</v>
      </c>
      <c r="S39">
        <f t="shared" si="20"/>
        <v>3147.3344323695342</v>
      </c>
      <c r="T39">
        <f t="shared" si="20"/>
        <v>360.19286150574999</v>
      </c>
      <c r="U39">
        <f t="shared" si="20"/>
        <v>793.74095710079769</v>
      </c>
      <c r="V39">
        <f t="shared" si="20"/>
        <v>3.6019286150575001</v>
      </c>
      <c r="W39">
        <f t="shared" si="20"/>
        <v>76816.957413589553</v>
      </c>
      <c r="X39">
        <f t="shared" si="20"/>
        <v>7307.9914405959316</v>
      </c>
    </row>
    <row r="40" spans="15:24">
      <c r="O40">
        <f t="shared" ref="O40:X40" si="21">O14*99.98518/100</f>
        <v>471533.40121052513</v>
      </c>
      <c r="P40">
        <f t="shared" si="21"/>
        <v>414145.00986882142</v>
      </c>
      <c r="Q40">
        <f t="shared" si="21"/>
        <v>92465.108123922255</v>
      </c>
      <c r="R40">
        <f t="shared" si="21"/>
        <v>64490.692412619035</v>
      </c>
      <c r="S40">
        <f t="shared" si="21"/>
        <v>31792.240552248484</v>
      </c>
      <c r="T40">
        <f t="shared" si="21"/>
        <v>51171.241733194664</v>
      </c>
      <c r="U40">
        <f t="shared" si="21"/>
        <v>18921.153591123242</v>
      </c>
      <c r="V40">
        <f t="shared" si="21"/>
        <v>12860.546776881522</v>
      </c>
      <c r="W40">
        <f t="shared" si="21"/>
        <v>614711.90347781917</v>
      </c>
      <c r="X40">
        <f t="shared" si="21"/>
        <v>542667.49079151661</v>
      </c>
    </row>
    <row r="41" spans="15:24">
      <c r="O41">
        <f t="shared" ref="O41:X41" si="22">O15*99.98518/100</f>
        <v>1965557.3333340797</v>
      </c>
      <c r="P41">
        <f t="shared" si="22"/>
        <v>761778.37126929616</v>
      </c>
      <c r="Q41">
        <f t="shared" si="22"/>
        <v>264321.02683085087</v>
      </c>
      <c r="R41">
        <f t="shared" si="22"/>
        <v>103287.02383057548</v>
      </c>
      <c r="S41">
        <f t="shared" si="22"/>
        <v>130018.60204110415</v>
      </c>
      <c r="T41">
        <f t="shared" si="22"/>
        <v>70681.810511428048</v>
      </c>
      <c r="U41">
        <f t="shared" si="22"/>
        <v>50156.66802027345</v>
      </c>
      <c r="V41">
        <f t="shared" si="22"/>
        <v>15800.265961673009</v>
      </c>
      <c r="W41">
        <f t="shared" si="22"/>
        <v>2410053.630226308</v>
      </c>
      <c r="X41">
        <f t="shared" si="22"/>
        <v>951547.47157297248</v>
      </c>
    </row>
    <row r="42" spans="15:24">
      <c r="O42">
        <f t="shared" ref="O42:X42" si="23">O16*99.98518/100</f>
        <v>277356.42098835809</v>
      </c>
      <c r="P42">
        <f t="shared" si="23"/>
        <v>76838.633689601716</v>
      </c>
      <c r="Q42">
        <f t="shared" si="23"/>
        <v>56221.158671839592</v>
      </c>
      <c r="R42">
        <f t="shared" si="23"/>
        <v>648.67646989801233</v>
      </c>
      <c r="S42">
        <f t="shared" si="23"/>
        <v>10114.842055107927</v>
      </c>
      <c r="T42">
        <f t="shared" si="23"/>
        <v>537.20192487429006</v>
      </c>
      <c r="U42">
        <f t="shared" si="23"/>
        <v>4120.4190215840299</v>
      </c>
      <c r="V42">
        <f t="shared" si="23"/>
        <v>275.2902584365375</v>
      </c>
      <c r="W42">
        <f t="shared" si="23"/>
        <v>347812.84073688963</v>
      </c>
      <c r="X42">
        <f t="shared" si="23"/>
        <v>78299.802342810552</v>
      </c>
    </row>
    <row r="43" spans="15:24">
      <c r="O43">
        <f t="shared" ref="O43:X43" si="24">O17*99.98518/100</f>
        <v>184787.22404122382</v>
      </c>
      <c r="P43">
        <f t="shared" si="24"/>
        <v>49190.296883117306</v>
      </c>
      <c r="Q43">
        <f t="shared" si="24"/>
        <v>21226.943345114702</v>
      </c>
      <c r="R43">
        <f t="shared" si="24"/>
        <v>598.94927256099004</v>
      </c>
      <c r="S43">
        <f t="shared" si="24"/>
        <v>8680.9035483604966</v>
      </c>
      <c r="T43">
        <f t="shared" si="24"/>
        <v>722.44396793439</v>
      </c>
      <c r="U43">
        <f t="shared" si="24"/>
        <v>4543.9220795806577</v>
      </c>
      <c r="V43">
        <f t="shared" si="24"/>
        <v>149.31537793105502</v>
      </c>
      <c r="W43">
        <f t="shared" si="24"/>
        <v>219238.99301427967</v>
      </c>
      <c r="X43">
        <f t="shared" si="24"/>
        <v>50661.005501543732</v>
      </c>
    </row>
    <row r="44" spans="15:24">
      <c r="O44">
        <f t="shared" ref="O44:X44" si="25">O18*99.98518/100</f>
        <v>189046.01676400437</v>
      </c>
      <c r="P44">
        <f t="shared" si="25"/>
        <v>96855.487953201882</v>
      </c>
      <c r="Q44">
        <f t="shared" si="25"/>
        <v>23513.414517938007</v>
      </c>
      <c r="R44">
        <f t="shared" si="25"/>
        <v>1420.4051125110036</v>
      </c>
      <c r="S44">
        <f t="shared" si="25"/>
        <v>6742.5948824760326</v>
      </c>
      <c r="T44">
        <f t="shared" si="25"/>
        <v>1536.2328455466381</v>
      </c>
      <c r="U44">
        <f t="shared" si="25"/>
        <v>7584.4291275170899</v>
      </c>
      <c r="V44">
        <f t="shared" si="25"/>
        <v>362.25110642863996</v>
      </c>
      <c r="W44">
        <f t="shared" si="25"/>
        <v>226886.45529193553</v>
      </c>
      <c r="X44">
        <f t="shared" si="25"/>
        <v>100174.37701768815</v>
      </c>
    </row>
    <row r="45" spans="15:24">
      <c r="O45">
        <f t="shared" ref="O45:X45" si="26">O19*99.98518/100</f>
        <v>651189.66179358633</v>
      </c>
      <c r="P45">
        <f t="shared" si="26"/>
        <v>222884.41852592092</v>
      </c>
      <c r="Q45">
        <f t="shared" si="26"/>
        <v>100961.51653489229</v>
      </c>
      <c r="R45">
        <f t="shared" si="26"/>
        <v>2668.0308549700053</v>
      </c>
      <c r="S45">
        <f t="shared" si="26"/>
        <v>25538.340485944456</v>
      </c>
      <c r="T45">
        <f t="shared" si="26"/>
        <v>2795.8787383553181</v>
      </c>
      <c r="U45">
        <f t="shared" si="26"/>
        <v>16248.770228681778</v>
      </c>
      <c r="V45">
        <f t="shared" si="26"/>
        <v>786.85674279623254</v>
      </c>
      <c r="W45">
        <f t="shared" si="26"/>
        <v>793938.28904310497</v>
      </c>
      <c r="X45">
        <f t="shared" si="26"/>
        <v>229135.18486204243</v>
      </c>
    </row>
    <row r="46" spans="15:24">
      <c r="O46">
        <f t="shared" ref="O46:X46" si="27">O20*99.98518/100</f>
        <v>194361.3036101044</v>
      </c>
      <c r="P46">
        <f t="shared" si="27"/>
        <v>123723.83978066535</v>
      </c>
      <c r="Q46">
        <f t="shared" si="27"/>
        <v>23322.901849919675</v>
      </c>
      <c r="R46">
        <f t="shared" si="27"/>
        <v>2777.6015234400552</v>
      </c>
      <c r="S46">
        <f t="shared" si="27"/>
        <v>17046.189406314123</v>
      </c>
      <c r="T46">
        <f t="shared" si="27"/>
        <v>6772.6549187695446</v>
      </c>
      <c r="U46">
        <f t="shared" si="27"/>
        <v>3288.1306549073179</v>
      </c>
      <c r="V46">
        <f t="shared" si="27"/>
        <v>291.76650904427191</v>
      </c>
      <c r="W46">
        <f t="shared" si="27"/>
        <v>238018.52552124552</v>
      </c>
      <c r="X46">
        <f t="shared" si="27"/>
        <v>133565.86273191919</v>
      </c>
    </row>
    <row r="47" spans="15:24">
      <c r="O47">
        <f t="shared" ref="O47:X47" si="28">O21*99.98518/100</f>
        <v>292066.694505703</v>
      </c>
      <c r="P47">
        <f t="shared" si="28"/>
        <v>302266.83277628338</v>
      </c>
      <c r="Q47">
        <f t="shared" si="28"/>
        <v>51852.203665058922</v>
      </c>
      <c r="R47">
        <f t="shared" si="28"/>
        <v>8709.1203503885536</v>
      </c>
      <c r="S47">
        <f t="shared" si="28"/>
        <v>16331.517063098179</v>
      </c>
      <c r="T47">
        <f t="shared" si="28"/>
        <v>6465.4104079051394</v>
      </c>
      <c r="U47">
        <f t="shared" si="28"/>
        <v>7122.1601773545553</v>
      </c>
      <c r="V47">
        <f t="shared" si="28"/>
        <v>102.91224614449999</v>
      </c>
      <c r="W47">
        <f t="shared" si="28"/>
        <v>367372.57541121467</v>
      </c>
      <c r="X47">
        <f t="shared" si="28"/>
        <v>317544.27578072163</v>
      </c>
    </row>
    <row r="48" spans="15:24">
      <c r="O48">
        <f t="shared" ref="O48:X48" si="29">O22*99.98518/100</f>
        <v>486427.99811580742</v>
      </c>
      <c r="P48">
        <f t="shared" si="29"/>
        <v>425990.67255694873</v>
      </c>
      <c r="Q48">
        <f t="shared" si="29"/>
        <v>75175.105514978597</v>
      </c>
      <c r="R48">
        <f t="shared" si="29"/>
        <v>11486.721873828608</v>
      </c>
      <c r="S48">
        <f t="shared" si="29"/>
        <v>33377.706469412304</v>
      </c>
      <c r="T48">
        <f t="shared" si="29"/>
        <v>13238.065326674685</v>
      </c>
      <c r="U48">
        <f t="shared" si="29"/>
        <v>10410.290832261875</v>
      </c>
      <c r="V48">
        <f t="shared" si="29"/>
        <v>394.6787551887719</v>
      </c>
      <c r="W48">
        <f t="shared" si="29"/>
        <v>605391.10093246016</v>
      </c>
      <c r="X48">
        <f t="shared" si="29"/>
        <v>451110.13851264084</v>
      </c>
    </row>
    <row r="49" spans="15:24">
      <c r="O49">
        <f>O23*99.98518/100</f>
        <v>3103174.9932434731</v>
      </c>
      <c r="P49">
        <f t="shared" ref="P49:X49" si="30">P23*99.98518/100</f>
        <v>1410653.4623521655</v>
      </c>
      <c r="Q49">
        <f t="shared" si="30"/>
        <v>440457.64888072171</v>
      </c>
      <c r="R49">
        <f t="shared" si="30"/>
        <v>117441.77655937408</v>
      </c>
      <c r="S49">
        <f t="shared" si="30"/>
        <v>188934.64899646092</v>
      </c>
      <c r="T49">
        <f t="shared" si="30"/>
        <v>86715.754576458057</v>
      </c>
      <c r="U49">
        <f t="shared" si="30"/>
        <v>76815.729081217083</v>
      </c>
      <c r="V49">
        <f t="shared" si="30"/>
        <v>16981.801459658011</v>
      </c>
      <c r="W49">
        <f t="shared" si="30"/>
        <v>3809383.020201873</v>
      </c>
      <c r="X49">
        <f t="shared" si="30"/>
        <v>1631792.7949476559</v>
      </c>
    </row>
    <row r="50" spans="15:24">
      <c r="O50">
        <f t="shared" ref="O50:X50" si="31">O24*99.98518/100</f>
        <v>9852745.7278604098</v>
      </c>
      <c r="P50">
        <f t="shared" si="31"/>
        <v>6634907.4589275839</v>
      </c>
      <c r="Q50">
        <f t="shared" si="31"/>
        <v>2652125.6930820667</v>
      </c>
      <c r="R50">
        <f t="shared" si="31"/>
        <v>1369453.43864752</v>
      </c>
      <c r="S50">
        <f t="shared" si="31"/>
        <v>795763.69572163001</v>
      </c>
      <c r="T50">
        <f t="shared" si="31"/>
        <v>663059.31113829417</v>
      </c>
      <c r="U50">
        <f t="shared" si="31"/>
        <v>102478.95590227106</v>
      </c>
      <c r="V50">
        <f t="shared" si="31"/>
        <v>20136.164819145328</v>
      </c>
      <c r="W50">
        <f t="shared" si="31"/>
        <v>13403114.072566379</v>
      </c>
      <c r="X50">
        <f t="shared" si="31"/>
        <v>8687556.373532543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B35B2-537F-48D8-9FAE-678ECA97D41D}">
  <ds:schemaRefs>
    <ds:schemaRef ds:uri="http://schemas.microsoft.com/office/2006/documentManagement/types"/>
    <ds:schemaRef ds:uri="http://schemas.microsoft.com/office/infopath/2007/PartnerControls"/>
    <ds:schemaRef ds:uri="05e27793-ff64-452c-908d-b2990183da58"/>
    <ds:schemaRef ds:uri="http://purl.org/dc/elements/1.1/"/>
    <ds:schemaRef ds:uri="http://schemas.microsoft.com/office/2006/metadata/properties"/>
    <ds:schemaRef ds:uri="http://purl.org/dc/terms/"/>
    <ds:schemaRef ds:uri="7b2cf222-3b87-4a79-80b3-23edc3cb6a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Sept20</vt:lpstr>
      <vt:lpstr>GLC MAR 22</vt:lpstr>
      <vt:lpstr>Sheet1</vt:lpstr>
      <vt:lpstr>'GLC MAR 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2022-05-20T05:47:07Z</cp:lastPrinted>
  <dcterms:created xsi:type="dcterms:W3CDTF">2011-10-07T06:46:22Z</dcterms:created>
  <dcterms:modified xsi:type="dcterms:W3CDTF">2022-05-20T07:09:19Z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