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 activeTab="1"/>
  </bookViews>
  <sheets>
    <sheet name="WS1" sheetId="1" r:id="rId1"/>
    <sheet name="WS2" sheetId="2" r:id="rId2"/>
  </sheets>
  <definedNames>
    <definedName name="_xlnm.Print_Area" localSheetId="0">'WS1'!$B$594:$N$644</definedName>
    <definedName name="_xlnm.Print_Area" localSheetId="1">'WS2'!$A$1:$J$51</definedName>
    <definedName name="REP1C" localSheetId="0">'WS1'!$B$598:$K$600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1" i="1" l="1"/>
  <c r="E611" i="1"/>
  <c r="E617" i="1" l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D617" i="1"/>
  <c r="D618" i="1"/>
  <c r="D619" i="1"/>
  <c r="D620" i="1"/>
  <c r="D621" i="1"/>
  <c r="D622" i="1"/>
  <c r="E616" i="1"/>
  <c r="D623" i="1"/>
  <c r="D624" i="1"/>
  <c r="D625" i="1"/>
  <c r="D626" i="1"/>
  <c r="D627" i="1"/>
  <c r="D628" i="1"/>
  <c r="D629" i="1"/>
  <c r="D630" i="1"/>
  <c r="D616" i="1"/>
  <c r="D616" i="2"/>
  <c r="E603" i="1"/>
  <c r="E604" i="1"/>
  <c r="E605" i="1"/>
  <c r="E606" i="1"/>
  <c r="E607" i="1"/>
  <c r="E608" i="1"/>
  <c r="E609" i="1"/>
  <c r="E610" i="1"/>
  <c r="E612" i="1"/>
  <c r="E613" i="1"/>
  <c r="E602" i="1"/>
  <c r="D603" i="1"/>
  <c r="D604" i="1"/>
  <c r="D605" i="1"/>
  <c r="D606" i="1"/>
  <c r="D607" i="1"/>
  <c r="D608" i="1"/>
  <c r="D609" i="1"/>
  <c r="D610" i="1"/>
  <c r="D612" i="1"/>
  <c r="D613" i="1"/>
  <c r="D602" i="1"/>
  <c r="E631" i="1" l="1"/>
  <c r="E636" i="1"/>
  <c r="D636" i="1"/>
  <c r="E633" i="1"/>
  <c r="D633" i="1"/>
  <c r="J44" i="2" l="1"/>
  <c r="I44" i="2"/>
  <c r="H44" i="2"/>
  <c r="G44" i="2"/>
  <c r="F44" i="2"/>
  <c r="E44" i="2"/>
  <c r="D44" i="2"/>
  <c r="C44" i="2"/>
  <c r="J41" i="2"/>
  <c r="J47" i="2" s="1"/>
  <c r="I41" i="2"/>
  <c r="I47" i="2" s="1"/>
  <c r="H41" i="2"/>
  <c r="H47" i="2" s="1"/>
  <c r="G41" i="2"/>
  <c r="G47" i="2" s="1"/>
  <c r="F41" i="2"/>
  <c r="F47" i="2" s="1"/>
  <c r="E41" i="2"/>
  <c r="E47" i="2" s="1"/>
  <c r="D41" i="2"/>
  <c r="D47" i="2" s="1"/>
  <c r="C41" i="2"/>
  <c r="C47" i="2" s="1"/>
  <c r="J38" i="2"/>
  <c r="I38" i="2"/>
  <c r="H38" i="2"/>
  <c r="G38" i="2"/>
  <c r="F38" i="2"/>
  <c r="E38" i="2"/>
  <c r="D38" i="2"/>
  <c r="C38" i="2"/>
  <c r="J21" i="2"/>
  <c r="I21" i="2"/>
  <c r="H21" i="2"/>
  <c r="G21" i="2"/>
  <c r="F21" i="2"/>
  <c r="E21" i="2"/>
  <c r="D21" i="2"/>
  <c r="C21" i="2"/>
  <c r="M637" i="1"/>
  <c r="L637" i="1"/>
  <c r="K637" i="1"/>
  <c r="J637" i="1"/>
  <c r="I637" i="1"/>
  <c r="H637" i="1"/>
  <c r="G637" i="1"/>
  <c r="F637" i="1"/>
  <c r="E637" i="1"/>
  <c r="D637" i="1"/>
  <c r="M634" i="1"/>
  <c r="M640" i="1" s="1"/>
  <c r="L634" i="1"/>
  <c r="L640" i="1" s="1"/>
  <c r="K634" i="1"/>
  <c r="K640" i="1" s="1"/>
  <c r="J634" i="1"/>
  <c r="J640" i="1" s="1"/>
  <c r="I634" i="1"/>
  <c r="I640" i="1" s="1"/>
  <c r="H634" i="1"/>
  <c r="H640" i="1" s="1"/>
  <c r="G634" i="1"/>
  <c r="G640" i="1" s="1"/>
  <c r="F634" i="1"/>
  <c r="F640" i="1" s="1"/>
  <c r="E634" i="1"/>
  <c r="E640" i="1" s="1"/>
  <c r="D634" i="1"/>
  <c r="D640" i="1" s="1"/>
  <c r="M631" i="1"/>
  <c r="L631" i="1"/>
  <c r="K631" i="1"/>
  <c r="J631" i="1"/>
  <c r="I631" i="1"/>
  <c r="H631" i="1"/>
  <c r="G631" i="1"/>
  <c r="F631" i="1"/>
  <c r="M614" i="1"/>
  <c r="L614" i="1"/>
  <c r="K614" i="1"/>
  <c r="J614" i="1"/>
  <c r="I614" i="1"/>
  <c r="H614" i="1"/>
  <c r="G614" i="1"/>
  <c r="F614" i="1"/>
  <c r="K639" i="1" l="1"/>
  <c r="K641" i="1" s="1"/>
  <c r="K643" i="1" s="1"/>
  <c r="J639" i="1"/>
  <c r="J641" i="1" s="1"/>
  <c r="J643" i="1" s="1"/>
  <c r="F639" i="1"/>
  <c r="F641" i="1" s="1"/>
  <c r="F643" i="1" s="1"/>
  <c r="M639" i="1"/>
  <c r="M641" i="1" s="1"/>
  <c r="M643" i="1" s="1"/>
  <c r="H639" i="1"/>
  <c r="H641" i="1" s="1"/>
  <c r="H643" i="1" s="1"/>
  <c r="G639" i="1"/>
  <c r="G641" i="1" s="1"/>
  <c r="G643" i="1" s="1"/>
  <c r="H46" i="2"/>
  <c r="H48" i="2" s="1"/>
  <c r="H50" i="2" s="1"/>
  <c r="L639" i="1"/>
  <c r="L641" i="1" s="1"/>
  <c r="L643" i="1" s="1"/>
  <c r="I639" i="1"/>
  <c r="I641" i="1" s="1"/>
  <c r="I643" i="1" s="1"/>
  <c r="I46" i="2"/>
  <c r="I48" i="2" s="1"/>
  <c r="I50" i="2" s="1"/>
  <c r="D46" i="2"/>
  <c r="D48" i="2" s="1"/>
  <c r="D50" i="2" s="1"/>
  <c r="J46" i="2"/>
  <c r="J48" i="2" s="1"/>
  <c r="J50" i="2" s="1"/>
  <c r="E46" i="2"/>
  <c r="E48" i="2" s="1"/>
  <c r="E50" i="2" s="1"/>
  <c r="C46" i="2"/>
  <c r="C48" i="2" s="1"/>
  <c r="C50" i="2" s="1"/>
  <c r="G46" i="2"/>
  <c r="G48" i="2" s="1"/>
  <c r="G50" i="2" s="1"/>
  <c r="F46" i="2"/>
  <c r="F48" i="2" s="1"/>
  <c r="F50" i="2" s="1"/>
  <c r="E614" i="1"/>
  <c r="D631" i="1"/>
  <c r="D614" i="1"/>
  <c r="D639" i="1" l="1"/>
  <c r="D641" i="1" s="1"/>
  <c r="D643" i="1" s="1"/>
  <c r="E639" i="1"/>
  <c r="E641" i="1" s="1"/>
  <c r="E643" i="1" s="1"/>
</calcChain>
</file>

<file path=xl/connections.xml><?xml version="1.0" encoding="utf-8"?>
<connections xmlns="http://schemas.openxmlformats.org/spreadsheetml/2006/main">
  <connection id="1" name="REP1C" type="6" refreshedVersion="0" background="1" saveData="1">
    <textPr sourceFile="C:\SLBC\REP1C.TXT" delimited="0">
      <textFields count="10">
        <textField/>
        <textField position="2"/>
        <textField position="11"/>
        <textField position="18"/>
        <textField position="27"/>
        <textField position="36"/>
        <textField position="45"/>
        <textField position="54"/>
        <textField position="62"/>
        <textField position="70"/>
      </textFields>
    </textPr>
  </connection>
</connections>
</file>

<file path=xl/sharedStrings.xml><?xml version="1.0" encoding="utf-8"?>
<sst xmlns="http://schemas.openxmlformats.org/spreadsheetml/2006/main" count="135" uniqueCount="81">
  <si>
    <t>Sr.No.</t>
  </si>
  <si>
    <t>BANK NAME</t>
  </si>
  <si>
    <t>Out of which assistance under/to</t>
  </si>
  <si>
    <t>NRLM</t>
  </si>
  <si>
    <t>D.R.I.</t>
  </si>
  <si>
    <t>SC/ST</t>
  </si>
  <si>
    <t>WOMEN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</si>
  <si>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</si>
  <si>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</si>
  <si>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</si>
  <si>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</si>
  <si>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</si>
  <si>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</si>
  <si>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</si>
  <si>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</si>
  <si>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</si>
  <si>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</si>
  <si>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</si>
  <si>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</si>
  <si>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</si>
  <si>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</si>
  <si>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</si>
  <si>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</si>
  <si>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</si>
  <si>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</si>
  <si>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</si>
  <si>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</si>
  <si>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</si>
  <si>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</si>
  <si>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</si>
  <si>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</si>
  <si>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</si>
  <si>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</si>
  <si>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</si>
  <si>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</si>
  <si>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</si>
  <si>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</si>
  <si>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</si>
  <si>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</si>
  <si>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</si>
  <si>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</si>
  <si>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</si>
  <si>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</si>
  <si>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</si>
  <si>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</si>
  <si>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</si>
  <si>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</si>
  <si>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</si>
  <si>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</si>
  <si>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</si>
  <si>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</si>
  <si>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</si>
  <si>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SN</t>
  </si>
  <si>
    <t>Out of Weaker Sector Advances,  Assistance under/to</t>
  </si>
  <si>
    <t>SMALL FARMERS</t>
  </si>
  <si>
    <t>ARTISANS/VILL. INDS.</t>
  </si>
  <si>
    <t>PMEGP</t>
  </si>
  <si>
    <t>NULM</t>
  </si>
  <si>
    <t>PRIVATE SECTOR BANKS &amp; SMALL FINANCE BANKS</t>
  </si>
  <si>
    <t>RBL Bank</t>
  </si>
  <si>
    <t>(Amount in lakh)</t>
  </si>
  <si>
    <t>(Amount in lacs)</t>
  </si>
  <si>
    <t>Capital Small Finance Bank</t>
  </si>
  <si>
    <t>IDBI Bank</t>
  </si>
  <si>
    <t>J&amp;K Bank</t>
  </si>
  <si>
    <t>HDFC Bank</t>
  </si>
  <si>
    <t>ICICI Bank</t>
  </si>
  <si>
    <t>Punjab National Bank</t>
  </si>
  <si>
    <t xml:space="preserve">Bank Of Baroda </t>
  </si>
  <si>
    <t>Canara Bank</t>
  </si>
  <si>
    <t xml:space="preserve">Central Bank Of India </t>
  </si>
  <si>
    <t>Indian Bank</t>
  </si>
  <si>
    <t>Indian Overseas Bank</t>
  </si>
  <si>
    <t xml:space="preserve">State Bank Of India </t>
  </si>
  <si>
    <t xml:space="preserve">Union Bank Of India </t>
  </si>
  <si>
    <t>UCO Bank</t>
  </si>
  <si>
    <t>WEAKER SECTOR ADVANCES AS ON MARCH 2022</t>
  </si>
  <si>
    <t>Punjab  State Cooperative Bank</t>
  </si>
  <si>
    <t xml:space="preserve">WEAKER SECTOR </t>
  </si>
  <si>
    <t xml:space="preserve">                                                                                                                  Annexure -54 Contd.</t>
  </si>
  <si>
    <t xml:space="preserve">                                                                                                 Annexure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</si>
</sst>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35"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Arial"/>
      <family val="2"/>
    </font>
    <font>
      <b/>
      <sz val="10"/>
      <name val="Rupee Foradian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u/>
      <sz val="10"/>
      <name val="Times New Roman"/>
      <family val="1"/>
    </font>
    <font>
      <sz val="12"/>
      <name val="Arial"/>
      <family val="2"/>
    </font>
    <font>
      <b/>
      <sz val="14"/>
      <color theme="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  <font>
      <b/>
      <sz val="14"/>
      <color theme="1"/>
      <name val="Rupee Foradian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0" xfId="0" applyFont="1" applyFill="1"/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5" fillId="2" borderId="0" xfId="0" applyFont="1" applyFill="1"/>
    <xf numFmtId="1" fontId="7" fillId="2" borderId="18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1" applyFont="1" applyFill="1" applyAlignment="1" applyProtection="1"/>
    <xf numFmtId="0" fontId="12" fillId="0" borderId="0" xfId="1" applyFont="1" applyFill="1" applyAlignment="1" applyProtection="1"/>
    <xf numFmtId="0" fontId="6" fillId="0" borderId="0" xfId="0" applyFont="1" applyFill="1"/>
    <xf numFmtId="0" fontId="13" fillId="0" borderId="0" xfId="1" applyFont="1" applyFill="1" applyAlignment="1" applyProtection="1"/>
    <xf numFmtId="1" fontId="15" fillId="0" borderId="16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1" fillId="2" borderId="0" xfId="1" applyFont="1" applyFill="1" applyAlignment="1" applyProtection="1"/>
    <xf numFmtId="0" fontId="2" fillId="2" borderId="0" xfId="0" applyFont="1" applyFill="1"/>
    <xf numFmtId="0" fontId="12" fillId="2" borderId="0" xfId="1" applyFont="1" applyFill="1" applyAlignment="1" applyProtection="1"/>
    <xf numFmtId="1" fontId="2" fillId="0" borderId="0" xfId="0" applyNumberFormat="1" applyFont="1" applyFill="1"/>
    <xf numFmtId="1" fontId="15" fillId="0" borderId="17" xfId="0" applyNumberFormat="1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center"/>
    </xf>
    <xf numFmtId="0" fontId="27" fillId="0" borderId="27" xfId="0" applyFont="1" applyFill="1" applyBorder="1"/>
    <xf numFmtId="0" fontId="28" fillId="0" borderId="10" xfId="0" applyFont="1" applyFill="1" applyBorder="1" applyAlignment="1">
      <alignment horizontal="center"/>
    </xf>
    <xf numFmtId="0" fontId="29" fillId="0" borderId="11" xfId="0" applyFont="1" applyFill="1" applyBorder="1"/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/>
    <xf numFmtId="0" fontId="27" fillId="0" borderId="6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1" fontId="25" fillId="0" borderId="16" xfId="0" applyNumberFormat="1" applyFont="1" applyFill="1" applyBorder="1"/>
    <xf numFmtId="1" fontId="15" fillId="0" borderId="16" xfId="0" applyNumberFormat="1" applyFont="1" applyFill="1" applyBorder="1" applyAlignment="1">
      <alignment horizontal="right" wrapText="1"/>
    </xf>
    <xf numFmtId="1" fontId="15" fillId="0" borderId="17" xfId="0" applyNumberFormat="1" applyFont="1" applyFill="1" applyBorder="1" applyAlignment="1">
      <alignment horizontal="right" wrapText="1"/>
    </xf>
    <xf numFmtId="1" fontId="15" fillId="0" borderId="16" xfId="0" applyNumberFormat="1" applyFont="1" applyFill="1" applyBorder="1"/>
    <xf numFmtId="1" fontId="15" fillId="0" borderId="17" xfId="0" applyNumberFormat="1" applyFont="1" applyFill="1" applyBorder="1"/>
    <xf numFmtId="1" fontId="25" fillId="0" borderId="19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1" fontId="25" fillId="0" borderId="11" xfId="0" applyNumberFormat="1" applyFont="1" applyFill="1" applyBorder="1"/>
    <xf numFmtId="1" fontId="15" fillId="0" borderId="11" xfId="0" applyNumberFormat="1" applyFont="1" applyFill="1" applyBorder="1"/>
    <xf numFmtId="1" fontId="25" fillId="0" borderId="22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right"/>
    </xf>
    <xf numFmtId="1" fontId="15" fillId="0" borderId="23" xfId="0" applyNumberFormat="1" applyFont="1" applyFill="1" applyBorder="1" applyAlignment="1">
      <alignment horizontal="right"/>
    </xf>
    <xf numFmtId="1" fontId="25" fillId="0" borderId="16" xfId="0" applyNumberFormat="1" applyFont="1" applyFill="1" applyBorder="1" applyAlignment="1">
      <alignment horizontal="left"/>
    </xf>
    <xf numFmtId="1" fontId="15" fillId="0" borderId="16" xfId="0" applyNumberFormat="1" applyFont="1" applyFill="1" applyBorder="1" applyAlignment="1">
      <alignment horizontal="right"/>
    </xf>
    <xf numFmtId="1" fontId="15" fillId="0" borderId="17" xfId="0" applyNumberFormat="1" applyFont="1" applyFill="1" applyBorder="1" applyAlignment="1">
      <alignment horizontal="right"/>
    </xf>
    <xf numFmtId="1" fontId="15" fillId="0" borderId="22" xfId="0" applyNumberFormat="1" applyFont="1" applyFill="1" applyBorder="1" applyAlignment="1">
      <alignment horizontal="right" vertical="center"/>
    </xf>
    <xf numFmtId="1" fontId="15" fillId="0" borderId="23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1" fontId="15" fillId="0" borderId="12" xfId="0" applyNumberFormat="1" applyFont="1" applyFill="1" applyBorder="1"/>
    <xf numFmtId="0" fontId="15" fillId="0" borderId="34" xfId="0" applyFont="1" applyFill="1" applyBorder="1" applyAlignment="1">
      <alignment horizontal="center"/>
    </xf>
    <xf numFmtId="1" fontId="25" fillId="0" borderId="22" xfId="0" applyNumberFormat="1" applyFont="1" applyFill="1" applyBorder="1" applyAlignment="1">
      <alignment vertical="center"/>
    </xf>
    <xf numFmtId="1" fontId="15" fillId="0" borderId="22" xfId="0" applyNumberFormat="1" applyFont="1" applyFill="1" applyBorder="1"/>
    <xf numFmtId="1" fontId="15" fillId="0" borderId="23" xfId="0" applyNumberFormat="1" applyFont="1" applyFill="1" applyBorder="1"/>
    <xf numFmtId="0" fontId="15" fillId="0" borderId="25" xfId="0" applyFont="1" applyFill="1" applyBorder="1" applyAlignment="1">
      <alignment horizontal="center"/>
    </xf>
    <xf numFmtId="1" fontId="31" fillId="0" borderId="11" xfId="0" applyNumberFormat="1" applyFont="1" applyFill="1" applyBorder="1"/>
    <xf numFmtId="1" fontId="31" fillId="0" borderId="12" xfId="0" applyNumberFormat="1" applyFont="1" applyFill="1" applyBorder="1"/>
    <xf numFmtId="1" fontId="25" fillId="0" borderId="24" xfId="0" applyNumberFormat="1" applyFont="1" applyFill="1" applyBorder="1"/>
    <xf numFmtId="1" fontId="15" fillId="0" borderId="24" xfId="0" applyNumberFormat="1" applyFont="1" applyFill="1" applyBorder="1"/>
    <xf numFmtId="1" fontId="15" fillId="0" borderId="35" xfId="0" applyNumberFormat="1" applyFont="1" applyFill="1" applyBorder="1"/>
    <xf numFmtId="0" fontId="32" fillId="0" borderId="0" xfId="0" applyFont="1" applyFill="1" applyBorder="1" applyAlignment="1">
      <alignment horizontal="center"/>
    </xf>
    <xf numFmtId="1" fontId="33" fillId="0" borderId="0" xfId="0" applyNumberFormat="1" applyFont="1" applyFill="1" applyBorder="1"/>
    <xf numFmtId="1" fontId="32" fillId="0" borderId="0" xfId="0" applyNumberFormat="1" applyFont="1" applyFill="1" applyBorder="1"/>
    <xf numFmtId="1" fontId="32" fillId="0" borderId="0" xfId="0" applyNumberFormat="1" applyFont="1" applyFill="1" applyBorder="1" applyAlignment="1"/>
    <xf numFmtId="1" fontId="25" fillId="0" borderId="0" xfId="0" applyNumberFormat="1" applyFont="1" applyFill="1" applyAlignment="1">
      <alignment vertical="center"/>
    </xf>
    <xf numFmtId="1" fontId="7" fillId="2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64" fontId="5" fillId="0" borderId="0" xfId="0" applyNumberFormat="1" applyFont="1" applyFill="1"/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vertical="center"/>
    </xf>
    <xf numFmtId="1" fontId="32" fillId="0" borderId="0" xfId="0" applyNumberFormat="1" applyFont="1" applyFill="1" applyBorder="1" applyAlignment="1">
      <alignment horizontal="right"/>
    </xf>
    <xf numFmtId="1" fontId="15" fillId="0" borderId="19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vertical="center"/>
    </xf>
    <xf numFmtId="1" fontId="15" fillId="0" borderId="20" xfId="0" applyNumberFormat="1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vertical="center"/>
    </xf>
    <xf numFmtId="1" fontId="15" fillId="0" borderId="24" xfId="0" applyNumberFormat="1" applyFont="1" applyFill="1" applyBorder="1" applyAlignment="1">
      <alignment vertical="center"/>
    </xf>
    <xf numFmtId="1" fontId="15" fillId="0" borderId="24" xfId="0" applyNumberFormat="1" applyFont="1" applyFill="1" applyBorder="1" applyAlignment="1">
      <alignment horizontal="right" vertical="center"/>
    </xf>
    <xf numFmtId="1" fontId="15" fillId="0" borderId="35" xfId="0" applyNumberFormat="1" applyFont="1" applyFill="1" applyBorder="1" applyAlignment="1">
      <alignment horizontal="right" vertical="center"/>
    </xf>
    <xf numFmtId="1" fontId="15" fillId="0" borderId="36" xfId="0" applyNumberFormat="1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1" fontId="25" fillId="0" borderId="16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left" vertical="center"/>
    </xf>
    <xf numFmtId="1" fontId="15" fillId="0" borderId="2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right" vertical="top"/>
    </xf>
    <xf numFmtId="0" fontId="25" fillId="0" borderId="3" xfId="0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right" vertical="top"/>
    </xf>
    <xf numFmtId="1" fontId="25" fillId="0" borderId="24" xfId="0" applyNumberFormat="1" applyFont="1" applyFill="1" applyBorder="1" applyAlignment="1">
      <alignment horizontal="left"/>
    </xf>
    <xf numFmtId="1" fontId="25" fillId="0" borderId="35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25" fillId="0" borderId="29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1" fontId="25" fillId="0" borderId="29" xfId="0" applyNumberFormat="1" applyFont="1" applyFill="1" applyBorder="1" applyAlignment="1">
      <alignment horizontal="left"/>
    </xf>
    <xf numFmtId="1" fontId="25" fillId="0" borderId="30" xfId="0" applyNumberFormat="1" applyFont="1" applyFill="1" applyBorder="1" applyAlignment="1">
      <alignment horizontal="left"/>
    </xf>
  </cellXfs>
  <cellStyles count="110">
    <cellStyle name="Currency 2" xfId="2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Hyperlink" xfId="1" builtinId="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4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TableStyleLight1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P1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95:S644"/>
  <sheetViews>
    <sheetView view="pageBreakPreview" topLeftCell="B589" zoomScale="85" zoomScaleSheetLayoutView="85" workbookViewId="0">
      <selection activeCell="B596" sqref="B596:M596"/>
    </sheetView>
  </sheetViews>
  <sheetFormatPr defaultColWidth="8.90625" defaultRowHeight="18"/>
  <cols>
    <col min="1" max="1" width="8.90625" style="4"/>
    <col min="2" max="2" width="6.453125" style="8" customWidth="1"/>
    <col min="3" max="3" width="37" style="5" customWidth="1"/>
    <col min="4" max="4" width="11.453125" style="5" customWidth="1"/>
    <col min="5" max="5" width="14.453125" style="5" customWidth="1"/>
    <col min="6" max="6" width="8.6328125" style="5" customWidth="1"/>
    <col min="7" max="8" width="8.36328125" style="5" customWidth="1"/>
    <col min="9" max="9" width="8.1796875" style="5" customWidth="1"/>
    <col min="10" max="10" width="9.7265625" style="5" customWidth="1"/>
    <col min="11" max="11" width="10.90625" style="5" customWidth="1"/>
    <col min="12" max="12" width="12.7265625" style="5" customWidth="1"/>
    <col min="13" max="13" width="11.6328125" style="5" customWidth="1"/>
    <col min="14" max="14" width="8.90625" style="5"/>
    <col min="15" max="16" width="8.90625" style="12"/>
    <col min="17" max="16384" width="8.90625" style="4"/>
  </cols>
  <sheetData>
    <row r="595" spans="2:19" s="2" customFormat="1" ht="28.2" customHeight="1" thickBot="1">
      <c r="B595" s="116" t="s">
        <v>80</v>
      </c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6"/>
      <c r="O595" s="16"/>
      <c r="P595" s="16"/>
      <c r="Q595" s="1"/>
      <c r="R595" s="1"/>
      <c r="S595" s="1"/>
    </row>
    <row r="596" spans="2:19" s="2" customFormat="1" ht="24" customHeight="1" thickBot="1">
      <c r="B596" s="117" t="s">
        <v>76</v>
      </c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9"/>
      <c r="N596" s="16"/>
      <c r="O596" s="16"/>
      <c r="P596" s="16"/>
      <c r="Q596" s="1"/>
      <c r="R596" s="1"/>
      <c r="S596" s="1"/>
    </row>
    <row r="597" spans="2:19" s="2" customFormat="1" ht="24" customHeight="1" thickBot="1">
      <c r="B597" s="120" t="s">
        <v>61</v>
      </c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2"/>
      <c r="N597" s="16"/>
      <c r="O597" s="16"/>
      <c r="P597" s="16"/>
      <c r="Q597" s="1"/>
      <c r="R597" s="1"/>
      <c r="S597" s="1"/>
    </row>
    <row r="598" spans="2:19" s="2" customFormat="1" ht="19.5" customHeight="1" thickBot="1">
      <c r="B598" s="79" t="s">
        <v>0</v>
      </c>
      <c r="C598" s="80" t="s">
        <v>1</v>
      </c>
      <c r="D598" s="109" t="s">
        <v>78</v>
      </c>
      <c r="E598" s="110"/>
      <c r="F598" s="109" t="s">
        <v>2</v>
      </c>
      <c r="G598" s="123"/>
      <c r="H598" s="123"/>
      <c r="I598" s="123"/>
      <c r="J598" s="123"/>
      <c r="K598" s="123"/>
      <c r="L598" s="123"/>
      <c r="M598" s="124"/>
      <c r="N598" s="16"/>
      <c r="O598" s="16"/>
      <c r="P598" s="16"/>
      <c r="Q598" s="1"/>
      <c r="R598" s="1"/>
      <c r="S598" s="1"/>
    </row>
    <row r="599" spans="2:19" s="2" customFormat="1" ht="18.600000000000001" customHeight="1" thickBot="1">
      <c r="B599" s="81"/>
      <c r="C599" s="82"/>
      <c r="D599" s="111"/>
      <c r="E599" s="112"/>
      <c r="F599" s="125" t="s">
        <v>3</v>
      </c>
      <c r="G599" s="125"/>
      <c r="H599" s="125" t="s">
        <v>4</v>
      </c>
      <c r="I599" s="125"/>
      <c r="J599" s="125" t="s">
        <v>5</v>
      </c>
      <c r="K599" s="126"/>
      <c r="L599" s="125" t="s">
        <v>6</v>
      </c>
      <c r="M599" s="126"/>
      <c r="N599" s="16"/>
      <c r="O599" s="16"/>
      <c r="P599" s="16"/>
      <c r="Q599" s="1"/>
      <c r="R599" s="1"/>
      <c r="S599" s="1"/>
    </row>
    <row r="600" spans="2:19" s="2" customFormat="1" ht="16.2" thickBot="1">
      <c r="B600" s="79"/>
      <c r="C600" s="80"/>
      <c r="D600" s="83" t="s">
        <v>7</v>
      </c>
      <c r="E600" s="83" t="s">
        <v>8</v>
      </c>
      <c r="F600" s="83" t="s">
        <v>7</v>
      </c>
      <c r="G600" s="83" t="s">
        <v>8</v>
      </c>
      <c r="H600" s="83" t="s">
        <v>7</v>
      </c>
      <c r="I600" s="83" t="s">
        <v>8</v>
      </c>
      <c r="J600" s="83" t="s">
        <v>7</v>
      </c>
      <c r="K600" s="84" t="s">
        <v>8</v>
      </c>
      <c r="L600" s="83" t="s">
        <v>7</v>
      </c>
      <c r="M600" s="84" t="s">
        <v>8</v>
      </c>
      <c r="N600" s="16"/>
      <c r="O600" s="16"/>
      <c r="P600" s="16"/>
      <c r="Q600" s="1"/>
      <c r="R600" s="1"/>
      <c r="S600" s="1"/>
    </row>
    <row r="601" spans="2:19">
      <c r="B601" s="85" t="s">
        <v>9</v>
      </c>
      <c r="C601" s="127" t="s">
        <v>10</v>
      </c>
      <c r="D601" s="128"/>
      <c r="E601" s="128"/>
      <c r="F601" s="128"/>
      <c r="G601" s="128"/>
      <c r="H601" s="128"/>
      <c r="I601" s="128"/>
      <c r="J601" s="128"/>
      <c r="K601" s="128"/>
      <c r="L601" s="128"/>
      <c r="M601" s="129"/>
      <c r="O601" s="5"/>
      <c r="P601" s="5"/>
      <c r="Q601" s="3"/>
      <c r="R601" s="3"/>
      <c r="S601" s="3"/>
    </row>
    <row r="602" spans="2:19" s="13" customFormat="1" ht="32.4" customHeight="1">
      <c r="B602" s="86">
        <v>1</v>
      </c>
      <c r="C602" s="87" t="s">
        <v>67</v>
      </c>
      <c r="D602" s="24">
        <f>F602+H602+J602+L602+'WS2'!C9+'WS2'!E9+'WS2'!G9+'WS2'!I9</f>
        <v>386303</v>
      </c>
      <c r="E602" s="24">
        <f>G602+I602+K602+M602+'WS2'!D9+'WS2'!F9+'WS2'!H9+'WS2'!J9</f>
        <v>1030010.3537602001</v>
      </c>
      <c r="F602" s="24">
        <v>938</v>
      </c>
      <c r="G602" s="24">
        <v>362.50846000000001</v>
      </c>
      <c r="H602" s="24">
        <v>1400</v>
      </c>
      <c r="I602" s="24">
        <v>118.33723519999999</v>
      </c>
      <c r="J602" s="24">
        <v>38769</v>
      </c>
      <c r="K602" s="24">
        <v>101226.29951</v>
      </c>
      <c r="L602" s="24">
        <v>68104</v>
      </c>
      <c r="M602" s="30">
        <v>216442.97083999999</v>
      </c>
      <c r="N602" s="5"/>
    </row>
    <row r="603" spans="2:19" s="13" customFormat="1" ht="32.4" customHeight="1">
      <c r="B603" s="86">
        <v>2</v>
      </c>
      <c r="C603" s="87" t="s">
        <v>12</v>
      </c>
      <c r="D603" s="24">
        <f>F603+H603+J603+L603+'WS2'!C10+'WS2'!E10+'WS2'!G10+'WS2'!I10</f>
        <v>180135.0000845968</v>
      </c>
      <c r="E603" s="24">
        <f>G603+I603+K603+M603+'WS2'!D10+'WS2'!F10+'WS2'!H10+'WS2'!J10</f>
        <v>540715.24948999996</v>
      </c>
      <c r="F603" s="24">
        <v>277</v>
      </c>
      <c r="G603" s="24">
        <v>151.81430999999998</v>
      </c>
      <c r="H603" s="24">
        <v>109.00008459680001</v>
      </c>
      <c r="I603" s="24">
        <v>10.505269999999999</v>
      </c>
      <c r="J603" s="24">
        <v>6256</v>
      </c>
      <c r="K603" s="24">
        <v>16309.013840000003</v>
      </c>
      <c r="L603" s="24">
        <v>26812</v>
      </c>
      <c r="M603" s="30">
        <v>70541.529889999991</v>
      </c>
      <c r="N603" s="88"/>
      <c r="O603" s="76"/>
      <c r="P603" s="76"/>
      <c r="Q603" s="15"/>
      <c r="R603" s="15"/>
      <c r="S603" s="15"/>
    </row>
    <row r="604" spans="2:19" s="13" customFormat="1" ht="32.4" customHeight="1">
      <c r="B604" s="86">
        <v>3</v>
      </c>
      <c r="C604" s="87" t="s">
        <v>75</v>
      </c>
      <c r="D604" s="24">
        <f>F604+H604+J604+L604+'WS2'!C11+'WS2'!E11+'WS2'!G11+'WS2'!I11</f>
        <v>53087</v>
      </c>
      <c r="E604" s="24">
        <f>G604+I604+K604+M604+'WS2'!D11+'WS2'!F11+'WS2'!H11+'WS2'!J11</f>
        <v>111081</v>
      </c>
      <c r="F604" s="24">
        <v>1544</v>
      </c>
      <c r="G604" s="24">
        <v>533</v>
      </c>
      <c r="H604" s="24">
        <v>2155</v>
      </c>
      <c r="I604" s="24">
        <v>435</v>
      </c>
      <c r="J604" s="24">
        <v>4691</v>
      </c>
      <c r="K604" s="24">
        <v>9418</v>
      </c>
      <c r="L604" s="24">
        <v>13094</v>
      </c>
      <c r="M604" s="30">
        <v>23940</v>
      </c>
      <c r="N604" s="5"/>
      <c r="O604" s="22"/>
      <c r="P604" s="22"/>
    </row>
    <row r="605" spans="2:19" s="14" customFormat="1" ht="32.4" customHeight="1">
      <c r="B605" s="86">
        <v>4</v>
      </c>
      <c r="C605" s="89" t="s">
        <v>68</v>
      </c>
      <c r="D605" s="24">
        <f>F605+H605+J605+L605+'WS2'!C12+'WS2'!E12+'WS2'!G12+'WS2'!I12</f>
        <v>29858</v>
      </c>
      <c r="E605" s="24">
        <f>G605+I605+K605+M605+'WS2'!D12+'WS2'!F12+'WS2'!H12+'WS2'!J12</f>
        <v>65997.883933321951</v>
      </c>
      <c r="F605" s="24">
        <v>0</v>
      </c>
      <c r="G605" s="24">
        <v>0</v>
      </c>
      <c r="H605" s="24">
        <v>174</v>
      </c>
      <c r="I605" s="24">
        <v>154.95052130000002</v>
      </c>
      <c r="J605" s="24">
        <v>4178</v>
      </c>
      <c r="K605" s="24">
        <v>10803.7999003</v>
      </c>
      <c r="L605" s="24">
        <v>5742</v>
      </c>
      <c r="M605" s="30">
        <v>2211.3356079000005</v>
      </c>
      <c r="N605" s="5"/>
    </row>
    <row r="606" spans="2:19" s="14" customFormat="1" ht="32.4" customHeight="1">
      <c r="B606" s="86">
        <v>5</v>
      </c>
      <c r="C606" s="87" t="s">
        <v>15</v>
      </c>
      <c r="D606" s="24">
        <f>F606+H606+J606+L606+'WS2'!C13+'WS2'!E13+'WS2'!G13+'WS2'!I13</f>
        <v>56654</v>
      </c>
      <c r="E606" s="24">
        <f>G606+I606+K606+M606+'WS2'!D13+'WS2'!F13+'WS2'!H13+'WS2'!J13</f>
        <v>161113.60661341102</v>
      </c>
      <c r="F606" s="24">
        <v>28</v>
      </c>
      <c r="G606" s="24">
        <v>12.367650399999999</v>
      </c>
      <c r="H606" s="24">
        <v>76</v>
      </c>
      <c r="I606" s="24">
        <v>4.7942848999999992</v>
      </c>
      <c r="J606" s="24">
        <v>3535</v>
      </c>
      <c r="K606" s="24">
        <v>9629.5153858109989</v>
      </c>
      <c r="L606" s="24">
        <v>0</v>
      </c>
      <c r="M606" s="30">
        <v>0</v>
      </c>
      <c r="N606" s="5"/>
    </row>
    <row r="607" spans="2:19" s="14" customFormat="1" ht="32.4" customHeight="1">
      <c r="B607" s="86">
        <v>6</v>
      </c>
      <c r="C607" s="87" t="s">
        <v>16</v>
      </c>
      <c r="D607" s="24">
        <f>F607+H607+J607+L607+'WS2'!C14+'WS2'!E14+'WS2'!G14+'WS2'!I14</f>
        <v>6690</v>
      </c>
      <c r="E607" s="24">
        <f>G607+I607+K607+M607+'WS2'!D14+'WS2'!F14+'WS2'!H14+'WS2'!J14</f>
        <v>11819.569519799998</v>
      </c>
      <c r="F607" s="24">
        <v>3741</v>
      </c>
      <c r="G607" s="24">
        <v>6377.84</v>
      </c>
      <c r="H607" s="24"/>
      <c r="I607" s="24"/>
      <c r="J607" s="24">
        <v>903</v>
      </c>
      <c r="K607" s="24">
        <v>2086.5500000000002</v>
      </c>
      <c r="L607" s="24">
        <v>1604</v>
      </c>
      <c r="M607" s="30">
        <v>1954.16</v>
      </c>
      <c r="N607" s="5"/>
    </row>
    <row r="608" spans="2:19" s="14" customFormat="1" ht="32.4" customHeight="1">
      <c r="B608" s="86">
        <v>7</v>
      </c>
      <c r="C608" s="87" t="s">
        <v>69</v>
      </c>
      <c r="D608" s="24">
        <f>F608+H608+J608+L608+'WS2'!C15+'WS2'!E15+'WS2'!G15+'WS2'!I15</f>
        <v>123850</v>
      </c>
      <c r="E608" s="24">
        <f>G608+I608+K608+M608+'WS2'!D15+'WS2'!F15+'WS2'!H15+'WS2'!J15</f>
        <v>278486.98662119999</v>
      </c>
      <c r="F608" s="24">
        <v>91</v>
      </c>
      <c r="G608" s="24">
        <v>51.153611800000014</v>
      </c>
      <c r="H608" s="24">
        <v>4839</v>
      </c>
      <c r="I608" s="24">
        <v>374.61272589999999</v>
      </c>
      <c r="J608" s="24">
        <v>11680</v>
      </c>
      <c r="K608" s="24">
        <v>24255.046153500003</v>
      </c>
      <c r="L608" s="24">
        <v>38225</v>
      </c>
      <c r="M608" s="30">
        <v>14488.503346700003</v>
      </c>
      <c r="N608" s="5"/>
    </row>
    <row r="609" spans="2:16" s="13" customFormat="1" ht="32.4" customHeight="1">
      <c r="B609" s="86">
        <v>8</v>
      </c>
      <c r="C609" s="87" t="s">
        <v>70</v>
      </c>
      <c r="D609" s="24">
        <f>F609+H609+J609+L609+'WS2'!C16+'WS2'!E16+'WS2'!G16+'WS2'!I16</f>
        <v>22715</v>
      </c>
      <c r="E609" s="24">
        <f>G609+I609+K609+M609+'WS2'!D16+'WS2'!F16+'WS2'!H16+'WS2'!J16</f>
        <v>66943.163562499991</v>
      </c>
      <c r="F609" s="24">
        <v>7262</v>
      </c>
      <c r="G609" s="24">
        <v>21448.230076200001</v>
      </c>
      <c r="H609" s="24">
        <v>107</v>
      </c>
      <c r="I609" s="24">
        <v>736.43938580000008</v>
      </c>
      <c r="J609" s="24">
        <v>1557</v>
      </c>
      <c r="K609" s="24">
        <v>3227.3792336999995</v>
      </c>
      <c r="L609" s="24">
        <v>551</v>
      </c>
      <c r="M609" s="30">
        <v>807.71554819999994</v>
      </c>
      <c r="N609" s="5"/>
    </row>
    <row r="610" spans="2:16" s="14" customFormat="1" ht="32.4" customHeight="1">
      <c r="B610" s="86">
        <v>9</v>
      </c>
      <c r="C610" s="87" t="s">
        <v>71</v>
      </c>
      <c r="D610" s="24">
        <f>F610+H610+J610+L610+'WS2'!C17+'WS2'!E17+'WS2'!G17+'WS2'!I17</f>
        <v>6849</v>
      </c>
      <c r="E610" s="24">
        <f>G610+I610+K610+M610+'WS2'!D17+'WS2'!F17+'WS2'!H17+'WS2'!J17</f>
        <v>65744.455270734921</v>
      </c>
      <c r="F610" s="87">
        <v>347</v>
      </c>
      <c r="G610" s="87">
        <v>1262.8417931034483</v>
      </c>
      <c r="H610" s="87">
        <v>616</v>
      </c>
      <c r="I610" s="87">
        <v>1454.795958975862</v>
      </c>
      <c r="J610" s="87">
        <v>2117</v>
      </c>
      <c r="K610" s="87">
        <v>10013.595958400003</v>
      </c>
      <c r="L610" s="24">
        <v>510</v>
      </c>
      <c r="M610" s="30">
        <v>228.3770356</v>
      </c>
      <c r="N610" s="5"/>
      <c r="O610" s="5"/>
      <c r="P610" s="5"/>
    </row>
    <row r="611" spans="2:16" s="14" customFormat="1" ht="32.4" customHeight="1">
      <c r="B611" s="86">
        <v>10</v>
      </c>
      <c r="C611" s="87" t="s">
        <v>72</v>
      </c>
      <c r="D611" s="24">
        <f>F611+H611+J611+L611+'WS2'!C18+'WS2'!E18+'WS2'!G18+'WS2'!I18</f>
        <v>21087</v>
      </c>
      <c r="E611" s="24">
        <f>G611+I611+K611+M611+'WS2'!D18+'WS2'!F18+'WS2'!H18+'WS2'!J18</f>
        <v>97047.751000000018</v>
      </c>
      <c r="F611" s="87">
        <v>986</v>
      </c>
      <c r="G611" s="87">
        <v>366.31500000000005</v>
      </c>
      <c r="H611" s="87">
        <v>2307</v>
      </c>
      <c r="I611" s="87">
        <v>2206.5299999999997</v>
      </c>
      <c r="J611" s="87">
        <v>6778</v>
      </c>
      <c r="K611" s="87">
        <v>17813.629999999997</v>
      </c>
      <c r="L611" s="24">
        <v>4113</v>
      </c>
      <c r="M611" s="30">
        <v>9895.42</v>
      </c>
      <c r="N611" s="5"/>
    </row>
    <row r="612" spans="2:16" s="14" customFormat="1" ht="32.4" customHeight="1">
      <c r="B612" s="86">
        <v>11</v>
      </c>
      <c r="C612" s="87" t="s">
        <v>73</v>
      </c>
      <c r="D612" s="24">
        <f>F612+H612+J612+L612+'WS2'!C19+'WS2'!E19+'WS2'!G19+'WS2'!I19</f>
        <v>230351</v>
      </c>
      <c r="E612" s="24">
        <f>G612+I612+K612+M612+'WS2'!D19+'WS2'!F19+'WS2'!H19+'WS2'!J19</f>
        <v>821049.76561299921</v>
      </c>
      <c r="F612" s="24">
        <v>1622</v>
      </c>
      <c r="G612" s="24">
        <v>1111.9593797000002</v>
      </c>
      <c r="H612" s="24">
        <v>211</v>
      </c>
      <c r="I612" s="24">
        <v>48.466758500000005</v>
      </c>
      <c r="J612" s="24">
        <v>62093</v>
      </c>
      <c r="K612" s="24">
        <v>198366.63674110005</v>
      </c>
      <c r="L612" s="24">
        <v>150912</v>
      </c>
      <c r="M612" s="30">
        <v>574743.49107919913</v>
      </c>
      <c r="N612" s="5"/>
    </row>
    <row r="613" spans="2:16" s="14" customFormat="1" ht="32.4" customHeight="1" thickBot="1">
      <c r="B613" s="86">
        <v>12</v>
      </c>
      <c r="C613" s="87" t="s">
        <v>74</v>
      </c>
      <c r="D613" s="24">
        <f>F613+H613+J613+L613+'WS2'!C20+'WS2'!E20+'WS2'!G20+'WS2'!I20</f>
        <v>115723</v>
      </c>
      <c r="E613" s="24">
        <f>G613+I613+K613+M613+'WS2'!D20+'WS2'!F20+'WS2'!H20+'WS2'!J20</f>
        <v>489810.83975040005</v>
      </c>
      <c r="F613" s="87">
        <v>54</v>
      </c>
      <c r="G613" s="87">
        <v>63.640000000000008</v>
      </c>
      <c r="H613" s="87">
        <v>105</v>
      </c>
      <c r="I613" s="87">
        <v>24.007694000000001</v>
      </c>
      <c r="J613" s="87">
        <v>292</v>
      </c>
      <c r="K613" s="87">
        <v>947.25580830000001</v>
      </c>
      <c r="L613" s="24">
        <v>5061</v>
      </c>
      <c r="M613" s="30">
        <v>1858.8685886000001</v>
      </c>
      <c r="N613" s="5"/>
    </row>
    <row r="614" spans="2:16" s="3" customFormat="1" ht="32.4" customHeight="1" thickBot="1">
      <c r="B614" s="81"/>
      <c r="C614" s="90" t="s">
        <v>23</v>
      </c>
      <c r="D614" s="90">
        <f t="shared" ref="D614:M614" si="0">SUM(D602:D613)</f>
        <v>1233302.0000845967</v>
      </c>
      <c r="E614" s="90">
        <f t="shared" si="0"/>
        <v>3739820.6251345668</v>
      </c>
      <c r="F614" s="90">
        <f t="shared" si="0"/>
        <v>16890</v>
      </c>
      <c r="G614" s="90">
        <f t="shared" si="0"/>
        <v>31741.670281203449</v>
      </c>
      <c r="H614" s="90">
        <f t="shared" si="0"/>
        <v>12099.000084596799</v>
      </c>
      <c r="I614" s="90">
        <f t="shared" si="0"/>
        <v>5568.4398345758618</v>
      </c>
      <c r="J614" s="90">
        <f t="shared" si="0"/>
        <v>142849</v>
      </c>
      <c r="K614" s="91">
        <f t="shared" si="0"/>
        <v>404096.72253111098</v>
      </c>
      <c r="L614" s="91">
        <f t="shared" si="0"/>
        <v>314728</v>
      </c>
      <c r="M614" s="92">
        <f t="shared" si="0"/>
        <v>917112.37193619902</v>
      </c>
      <c r="N614" s="5"/>
      <c r="O614" s="5"/>
      <c r="P614" s="5"/>
    </row>
    <row r="615" spans="2:16" s="3" customFormat="1" ht="32.4" customHeight="1">
      <c r="B615" s="85" t="s">
        <v>24</v>
      </c>
      <c r="C615" s="113" t="s">
        <v>25</v>
      </c>
      <c r="D615" s="114"/>
      <c r="E615" s="114"/>
      <c r="F615" s="114"/>
      <c r="G615" s="114"/>
      <c r="H615" s="114"/>
      <c r="I615" s="114"/>
      <c r="J615" s="114"/>
      <c r="K615" s="114"/>
      <c r="L615" s="114"/>
      <c r="M615" s="115"/>
      <c r="N615" s="5"/>
      <c r="O615" s="5"/>
      <c r="P615" s="5"/>
    </row>
    <row r="616" spans="2:16" s="14" customFormat="1" ht="32.4" customHeight="1">
      <c r="B616" s="86">
        <v>13</v>
      </c>
      <c r="C616" s="87" t="s">
        <v>63</v>
      </c>
      <c r="D616" s="24">
        <f>F616+H616+J616+L616+'WS2'!C23+'WS2'!E23+'WS2'!G23+'WS2'!I23</f>
        <v>13291</v>
      </c>
      <c r="E616" s="24">
        <f>G616+I616+K616+M616+'WS2'!D23+'WS2'!F23+'WS2'!H23+'WS2'!J23</f>
        <v>37596.506823200005</v>
      </c>
      <c r="F616" s="24">
        <v>0</v>
      </c>
      <c r="G616" s="24">
        <v>0</v>
      </c>
      <c r="H616" s="24">
        <v>1</v>
      </c>
      <c r="I616" s="24">
        <v>0.05</v>
      </c>
      <c r="J616" s="24">
        <v>305</v>
      </c>
      <c r="K616" s="24">
        <v>1292.1797318000001</v>
      </c>
      <c r="L616" s="24">
        <v>398</v>
      </c>
      <c r="M616" s="30">
        <v>191.13525519999999</v>
      </c>
      <c r="N616" s="5"/>
    </row>
    <row r="617" spans="2:16" s="13" customFormat="1" ht="32.4" customHeight="1">
      <c r="B617" s="93">
        <v>14</v>
      </c>
      <c r="C617" s="87" t="s">
        <v>64</v>
      </c>
      <c r="D617" s="24">
        <f>F617+H617+J617+L617+'WS2'!C24+'WS2'!E24+'WS2'!G24+'WS2'!I24</f>
        <v>1010</v>
      </c>
      <c r="E617" s="24">
        <f>G617+I617+K617+M617+'WS2'!D24+'WS2'!F24+'WS2'!H24+'WS2'!J24</f>
        <v>3984.0919984000002</v>
      </c>
      <c r="F617" s="87">
        <v>0</v>
      </c>
      <c r="G617" s="87">
        <v>0</v>
      </c>
      <c r="H617" s="87">
        <v>212</v>
      </c>
      <c r="I617" s="87">
        <v>23.754514100000009</v>
      </c>
      <c r="J617" s="87">
        <v>24</v>
      </c>
      <c r="K617" s="87">
        <v>63.841185199999998</v>
      </c>
      <c r="L617" s="24">
        <v>645</v>
      </c>
      <c r="M617" s="30">
        <v>3491.3006206</v>
      </c>
      <c r="N617" s="5"/>
    </row>
    <row r="618" spans="2:16" s="14" customFormat="1" ht="32.4" customHeight="1">
      <c r="B618" s="86">
        <v>15</v>
      </c>
      <c r="C618" s="87" t="s">
        <v>65</v>
      </c>
      <c r="D618" s="24">
        <f>F618+H618+J618+L618+'WS2'!C25+'WS2'!E25+'WS2'!G25+'WS2'!I25</f>
        <v>300814</v>
      </c>
      <c r="E618" s="24">
        <f>G618+I618+K618+M618+'WS2'!D25+'WS2'!F25+'WS2'!H25+'WS2'!J25</f>
        <v>148111.43722319999</v>
      </c>
      <c r="F618" s="24">
        <v>0</v>
      </c>
      <c r="G618" s="24">
        <v>0</v>
      </c>
      <c r="H618" s="24">
        <v>0</v>
      </c>
      <c r="I618" s="24">
        <v>0</v>
      </c>
      <c r="J618" s="24">
        <v>258</v>
      </c>
      <c r="K618" s="24">
        <v>1047.5952718999999</v>
      </c>
      <c r="L618" s="24">
        <v>247730</v>
      </c>
      <c r="M618" s="30">
        <v>46577.976965100002</v>
      </c>
      <c r="N618" s="5"/>
    </row>
    <row r="619" spans="2:16" s="14" customFormat="1" ht="32.4" customHeight="1">
      <c r="B619" s="93">
        <v>16</v>
      </c>
      <c r="C619" s="87" t="s">
        <v>66</v>
      </c>
      <c r="D619" s="24">
        <f>F619+H619+J619+L619+'WS2'!C26+'WS2'!E26+'WS2'!G26+'WS2'!I26</f>
        <v>91926</v>
      </c>
      <c r="E619" s="24">
        <f>G619+I619+K619+M619+'WS2'!D26+'WS2'!F26+'WS2'!H26+'WS2'!J26</f>
        <v>648146.30366376683</v>
      </c>
      <c r="F619" s="24">
        <v>0</v>
      </c>
      <c r="G619" s="24">
        <v>0</v>
      </c>
      <c r="H619" s="24">
        <v>0</v>
      </c>
      <c r="I619" s="24">
        <v>0</v>
      </c>
      <c r="J619" s="24">
        <v>6430</v>
      </c>
      <c r="K619" s="24">
        <v>11899.854644099998</v>
      </c>
      <c r="L619" s="24">
        <v>73720</v>
      </c>
      <c r="M619" s="30">
        <v>614168.33384676685</v>
      </c>
      <c r="N619" s="5"/>
    </row>
    <row r="620" spans="2:16" s="14" customFormat="1" ht="32.4" customHeight="1">
      <c r="B620" s="86">
        <v>17</v>
      </c>
      <c r="C620" s="87" t="s">
        <v>30</v>
      </c>
      <c r="D620" s="24">
        <f>F620+H620+J620+L620+'WS2'!C27+'WS2'!E27+'WS2'!G27+'WS2'!I27</f>
        <v>4683</v>
      </c>
      <c r="E620" s="24">
        <f>G620+I620+K620+M620+'WS2'!D27+'WS2'!F27+'WS2'!H27+'WS2'!J27</f>
        <v>46713.432907399998</v>
      </c>
      <c r="F620" s="24">
        <v>0</v>
      </c>
      <c r="G620" s="24">
        <v>0</v>
      </c>
      <c r="H620" s="24">
        <v>0</v>
      </c>
      <c r="I620" s="24">
        <v>0</v>
      </c>
      <c r="J620" s="24">
        <v>4</v>
      </c>
      <c r="K620" s="24">
        <v>4.5029074000000007</v>
      </c>
      <c r="L620" s="24">
        <v>0</v>
      </c>
      <c r="M620" s="30">
        <v>0</v>
      </c>
      <c r="N620" s="5"/>
      <c r="O620" s="5"/>
      <c r="P620" s="5"/>
    </row>
    <row r="621" spans="2:16" s="14" customFormat="1" ht="32.4" customHeight="1">
      <c r="B621" s="93">
        <v>18</v>
      </c>
      <c r="C621" s="87" t="s">
        <v>31</v>
      </c>
      <c r="D621" s="24">
        <f>F621+H621+J621+L621+'WS2'!C28+'WS2'!E28+'WS2'!G28+'WS2'!I28</f>
        <v>52685</v>
      </c>
      <c r="E621" s="24">
        <f>G621+I621+K621+M621+'WS2'!D28+'WS2'!F28+'WS2'!H28+'WS2'!J28</f>
        <v>18533.569599999999</v>
      </c>
      <c r="F621" s="24">
        <v>0</v>
      </c>
      <c r="G621" s="24">
        <v>0</v>
      </c>
      <c r="H621" s="24">
        <v>0</v>
      </c>
      <c r="I621" s="24">
        <v>0</v>
      </c>
      <c r="J621" s="24">
        <v>36709</v>
      </c>
      <c r="K621" s="24">
        <v>8138.2156899999991</v>
      </c>
      <c r="L621" s="24">
        <v>13591</v>
      </c>
      <c r="M621" s="30">
        <v>2431.6859899999999</v>
      </c>
      <c r="N621" s="5"/>
    </row>
    <row r="622" spans="2:16" s="14" customFormat="1" ht="32.4" customHeight="1">
      <c r="B622" s="86">
        <v>19</v>
      </c>
      <c r="C622" s="87" t="s">
        <v>32</v>
      </c>
      <c r="D622" s="24">
        <f>F622+H622+J622+L622+'WS2'!C29+'WS2'!E29+'WS2'!G29+'WS2'!I29</f>
        <v>12343</v>
      </c>
      <c r="E622" s="24">
        <f>G622+I622+K622+M622+'WS2'!D29+'WS2'!F29+'WS2'!H29+'WS2'!J29</f>
        <v>26373.960484000003</v>
      </c>
      <c r="F622" s="24">
        <v>24</v>
      </c>
      <c r="G622" s="24">
        <v>1.034724</v>
      </c>
      <c r="H622" s="24">
        <v>0</v>
      </c>
      <c r="I622" s="24">
        <v>0</v>
      </c>
      <c r="J622" s="24">
        <v>639</v>
      </c>
      <c r="K622" s="24">
        <v>596.41576000000009</v>
      </c>
      <c r="L622" s="24">
        <v>7408</v>
      </c>
      <c r="M622" s="30">
        <v>15553.658000000001</v>
      </c>
      <c r="N622" s="5"/>
    </row>
    <row r="623" spans="2:16" s="13" customFormat="1" ht="32.4" customHeight="1">
      <c r="B623" s="93">
        <v>20</v>
      </c>
      <c r="C623" s="87" t="s">
        <v>33</v>
      </c>
      <c r="D623" s="24">
        <f>F623+H623+J623+L623+'WS2'!C30+'WS2'!E30+'WS2'!G30+'WS2'!I30</f>
        <v>661239</v>
      </c>
      <c r="E623" s="24">
        <f>G623+I623+K623+M623+'WS2'!D30+'WS2'!F30+'WS2'!H30+'WS2'!J30</f>
        <v>174194.84779245636</v>
      </c>
      <c r="F623" s="24">
        <v>0</v>
      </c>
      <c r="G623" s="24">
        <v>0</v>
      </c>
      <c r="H623" s="24">
        <v>0</v>
      </c>
      <c r="I623" s="24">
        <v>0</v>
      </c>
      <c r="J623" s="24">
        <v>320879</v>
      </c>
      <c r="K623" s="24">
        <v>71758.042293934996</v>
      </c>
      <c r="L623" s="56">
        <v>340360</v>
      </c>
      <c r="M623" s="57">
        <v>102436.80549852137</v>
      </c>
      <c r="N623" s="5"/>
    </row>
    <row r="624" spans="2:16" s="14" customFormat="1" ht="32.4" customHeight="1">
      <c r="B624" s="86">
        <v>21</v>
      </c>
      <c r="C624" s="94" t="s">
        <v>34</v>
      </c>
      <c r="D624" s="24">
        <f>F624+H624+J624+L624+'WS2'!C31+'WS2'!E31+'WS2'!G31+'WS2'!I31</f>
        <v>46401</v>
      </c>
      <c r="E624" s="24">
        <f>G624+I624+K624+M624+'WS2'!D31+'WS2'!F31+'WS2'!H31+'WS2'!J31</f>
        <v>153183.08328000005</v>
      </c>
      <c r="F624" s="56">
        <v>0</v>
      </c>
      <c r="G624" s="56">
        <v>0</v>
      </c>
      <c r="H624" s="56">
        <v>0</v>
      </c>
      <c r="I624" s="56">
        <v>0</v>
      </c>
      <c r="J624" s="56">
        <v>311</v>
      </c>
      <c r="K624" s="56">
        <v>743.20218999999997</v>
      </c>
      <c r="L624" s="56">
        <v>10291</v>
      </c>
      <c r="M624" s="57">
        <v>2610.0738200000001</v>
      </c>
      <c r="N624" s="5"/>
    </row>
    <row r="625" spans="2:19" s="14" customFormat="1" ht="32.4" customHeight="1">
      <c r="B625" s="93">
        <v>22</v>
      </c>
      <c r="C625" s="87" t="s">
        <v>35</v>
      </c>
      <c r="D625" s="24">
        <f>F625+H625+J625+L625+'WS2'!C32+'WS2'!E32+'WS2'!G32+'WS2'!I32</f>
        <v>18168</v>
      </c>
      <c r="E625" s="24">
        <f>G625+I625+K625+M625+'WS2'!D32+'WS2'!F32+'WS2'!H32+'WS2'!J32</f>
        <v>5792</v>
      </c>
      <c r="F625" s="24">
        <v>0</v>
      </c>
      <c r="G625" s="24">
        <v>0</v>
      </c>
      <c r="H625" s="24">
        <v>0</v>
      </c>
      <c r="I625" s="24">
        <v>0</v>
      </c>
      <c r="J625" s="24">
        <v>3079</v>
      </c>
      <c r="K625" s="24">
        <v>1415</v>
      </c>
      <c r="L625" s="24">
        <v>13428</v>
      </c>
      <c r="M625" s="30">
        <v>3813</v>
      </c>
      <c r="N625" s="5"/>
    </row>
    <row r="626" spans="2:19" s="14" customFormat="1" ht="32.4" customHeight="1">
      <c r="B626" s="93">
        <v>23</v>
      </c>
      <c r="C626" s="87" t="s">
        <v>59</v>
      </c>
      <c r="D626" s="24">
        <f>F626+H626+J626+L626+'WS2'!C33+'WS2'!E33+'WS2'!G33+'WS2'!I33</f>
        <v>226641</v>
      </c>
      <c r="E626" s="24">
        <f>G626+I626+K626+M626+'WS2'!D33+'WS2'!F33+'WS2'!H33+'WS2'!J33</f>
        <v>50480.017370199988</v>
      </c>
      <c r="F626" s="24">
        <v>0</v>
      </c>
      <c r="G626" s="24">
        <v>0</v>
      </c>
      <c r="H626" s="24">
        <v>0</v>
      </c>
      <c r="I626" s="24">
        <v>0</v>
      </c>
      <c r="J626" s="24">
        <v>43992</v>
      </c>
      <c r="K626" s="24">
        <v>8392.1868168999936</v>
      </c>
      <c r="L626" s="24">
        <v>102123</v>
      </c>
      <c r="M626" s="30">
        <v>25798.767498899993</v>
      </c>
      <c r="N626" s="5"/>
    </row>
    <row r="627" spans="2:19" s="14" customFormat="1" ht="32.4" customHeight="1">
      <c r="B627" s="86">
        <v>24</v>
      </c>
      <c r="C627" s="87" t="s">
        <v>36</v>
      </c>
      <c r="D627" s="24">
        <f>F627+H627+J627+L627+'WS2'!C34+'WS2'!E34+'WS2'!G34+'WS2'!I34</f>
        <v>6759</v>
      </c>
      <c r="E627" s="24">
        <f>G627+I627+K627+M627+'WS2'!D34+'WS2'!F34+'WS2'!H34+'WS2'!J34</f>
        <v>20965.960682801739</v>
      </c>
      <c r="F627" s="24">
        <v>44</v>
      </c>
      <c r="G627" s="24">
        <v>0</v>
      </c>
      <c r="H627" s="24">
        <v>0</v>
      </c>
      <c r="I627" s="24">
        <v>0</v>
      </c>
      <c r="J627" s="24">
        <v>1</v>
      </c>
      <c r="K627" s="24">
        <v>2.2906900000000001</v>
      </c>
      <c r="L627" s="24">
        <v>3</v>
      </c>
      <c r="M627" s="30">
        <v>1.11998</v>
      </c>
      <c r="N627" s="5"/>
    </row>
    <row r="628" spans="2:19" s="14" customFormat="1" ht="32.4" customHeight="1">
      <c r="B628" s="93">
        <v>25</v>
      </c>
      <c r="C628" s="87" t="s">
        <v>62</v>
      </c>
      <c r="D628" s="24">
        <f>F628+H628+J628+L628+'WS2'!C35+'WS2'!E35+'WS2'!G35+'WS2'!I35</f>
        <v>1375</v>
      </c>
      <c r="E628" s="24">
        <f>G628+I628+K628+M628+'WS2'!D35+'WS2'!F35+'WS2'!H35+'WS2'!J35</f>
        <v>3189.8926737000002</v>
      </c>
      <c r="F628" s="24">
        <v>0</v>
      </c>
      <c r="G628" s="24">
        <v>0</v>
      </c>
      <c r="H628" s="24">
        <v>35</v>
      </c>
      <c r="I628" s="24">
        <v>2.6136160000000004</v>
      </c>
      <c r="J628" s="24">
        <v>111</v>
      </c>
      <c r="K628" s="24">
        <v>584.15151750000007</v>
      </c>
      <c r="L628" s="24">
        <v>376</v>
      </c>
      <c r="M628" s="30">
        <v>109.84732919999998</v>
      </c>
      <c r="N628" s="5"/>
    </row>
    <row r="629" spans="2:19" s="14" customFormat="1" ht="32.4" customHeight="1">
      <c r="B629" s="86">
        <v>26</v>
      </c>
      <c r="C629" s="87" t="s">
        <v>37</v>
      </c>
      <c r="D629" s="24">
        <f>F629+H629+J629+L629+'WS2'!C36+'WS2'!E36+'WS2'!G36+'WS2'!I36</f>
        <v>204810</v>
      </c>
      <c r="E629" s="24">
        <f>G629+I629+K629+M629+'WS2'!D36+'WS2'!F36+'WS2'!H36+'WS2'!J36</f>
        <v>60495.5338558</v>
      </c>
      <c r="F629" s="24">
        <v>0</v>
      </c>
      <c r="G629" s="24">
        <v>0</v>
      </c>
      <c r="H629" s="24">
        <v>0</v>
      </c>
      <c r="I629" s="24">
        <v>0</v>
      </c>
      <c r="J629" s="24">
        <v>85169</v>
      </c>
      <c r="K629" s="24">
        <v>25224.606902500003</v>
      </c>
      <c r="L629" s="24">
        <v>118903</v>
      </c>
      <c r="M629" s="30">
        <v>35174.216064199994</v>
      </c>
      <c r="N629" s="5"/>
    </row>
    <row r="630" spans="2:19" s="14" customFormat="1" ht="32.4" customHeight="1" thickBot="1">
      <c r="B630" s="93">
        <v>27</v>
      </c>
      <c r="C630" s="95" t="s">
        <v>38</v>
      </c>
      <c r="D630" s="24">
        <f>F630+H630+J630+L630+'WS2'!C37+'WS2'!E37+'WS2'!G37+'WS2'!I37</f>
        <v>36824</v>
      </c>
      <c r="E630" s="24">
        <f>G630+I630+K630+M630+'WS2'!D37+'WS2'!F37+'WS2'!H37+'WS2'!J37</f>
        <v>10349.197125199995</v>
      </c>
      <c r="F630" s="96">
        <v>0</v>
      </c>
      <c r="G630" s="96">
        <v>0</v>
      </c>
      <c r="H630" s="96">
        <v>0</v>
      </c>
      <c r="I630" s="96">
        <v>0</v>
      </c>
      <c r="J630" s="96">
        <v>1105</v>
      </c>
      <c r="K630" s="96">
        <v>492.07098140000016</v>
      </c>
      <c r="L630" s="96">
        <v>32333</v>
      </c>
      <c r="M630" s="97">
        <v>8849.1401656999951</v>
      </c>
      <c r="N630" s="78"/>
    </row>
    <row r="631" spans="2:19" s="3" customFormat="1" ht="32.4" customHeight="1" thickBot="1">
      <c r="B631" s="81"/>
      <c r="C631" s="90" t="s">
        <v>23</v>
      </c>
      <c r="D631" s="91">
        <f>SUM(D616:D630)</f>
        <v>1678969</v>
      </c>
      <c r="E631" s="91">
        <f>SUM(E616:E630)</f>
        <v>1408109.8354801249</v>
      </c>
      <c r="F631" s="98">
        <f t="shared" ref="F631:M631" si="1">SUM(F616:F630)</f>
        <v>68</v>
      </c>
      <c r="G631" s="90">
        <f t="shared" si="1"/>
        <v>1.034724</v>
      </c>
      <c r="H631" s="90">
        <f t="shared" si="1"/>
        <v>248</v>
      </c>
      <c r="I631" s="90">
        <f t="shared" si="1"/>
        <v>26.41813010000001</v>
      </c>
      <c r="J631" s="90">
        <f t="shared" si="1"/>
        <v>499016</v>
      </c>
      <c r="K631" s="90">
        <f t="shared" si="1"/>
        <v>131654.15658263498</v>
      </c>
      <c r="L631" s="90">
        <f t="shared" si="1"/>
        <v>961309</v>
      </c>
      <c r="M631" s="92">
        <f t="shared" si="1"/>
        <v>861207.06103418826</v>
      </c>
      <c r="N631" s="5"/>
      <c r="O631" s="5"/>
      <c r="P631" s="5"/>
    </row>
    <row r="632" spans="2:19" s="3" customFormat="1" ht="32.4" customHeight="1">
      <c r="B632" s="85" t="s">
        <v>39</v>
      </c>
      <c r="C632" s="113" t="s">
        <v>40</v>
      </c>
      <c r="D632" s="114"/>
      <c r="E632" s="114"/>
      <c r="F632" s="114"/>
      <c r="G632" s="114"/>
      <c r="H632" s="114"/>
      <c r="I632" s="114"/>
      <c r="J632" s="114"/>
      <c r="K632" s="114"/>
      <c r="L632" s="114"/>
      <c r="M632" s="115"/>
      <c r="N632" s="5"/>
      <c r="O632" s="5"/>
      <c r="P632" s="5"/>
    </row>
    <row r="633" spans="2:19" s="14" customFormat="1" ht="32.4" customHeight="1" thickBot="1">
      <c r="B633" s="86">
        <v>28</v>
      </c>
      <c r="C633" s="87" t="s">
        <v>41</v>
      </c>
      <c r="D633" s="24">
        <f>F633+H633+J633+L633+'WS2'!C40+'WS2'!E40+'WS2'!G40+'WS2'!I40</f>
        <v>264038</v>
      </c>
      <c r="E633" s="24">
        <f>G633+I633+K633+M633+'WS2'!D40+'WS2'!F40+'WS2'!H40+'WS2'!J40</f>
        <v>507569.05999999988</v>
      </c>
      <c r="F633" s="87">
        <v>2468</v>
      </c>
      <c r="G633" s="87">
        <v>2011.25</v>
      </c>
      <c r="H633" s="87">
        <v>0</v>
      </c>
      <c r="I633" s="87">
        <v>0</v>
      </c>
      <c r="J633" s="87">
        <v>10517</v>
      </c>
      <c r="K633" s="87">
        <v>13634.619999999999</v>
      </c>
      <c r="L633" s="87">
        <v>34953</v>
      </c>
      <c r="M633" s="99">
        <v>19690.560000000001</v>
      </c>
      <c r="N633" s="5"/>
    </row>
    <row r="634" spans="2:19" s="3" customFormat="1" ht="32.4" customHeight="1" thickBot="1">
      <c r="B634" s="100"/>
      <c r="C634" s="90" t="s">
        <v>23</v>
      </c>
      <c r="D634" s="90">
        <f>SUM(D633:D633)</f>
        <v>264038</v>
      </c>
      <c r="E634" s="90">
        <f>SUM(E633:E633)</f>
        <v>507569.05999999988</v>
      </c>
      <c r="F634" s="90">
        <f t="shared" ref="F634:M634" si="2">SUM(F633:F633)</f>
        <v>2468</v>
      </c>
      <c r="G634" s="90">
        <f t="shared" si="2"/>
        <v>2011.25</v>
      </c>
      <c r="H634" s="90">
        <f t="shared" si="2"/>
        <v>0</v>
      </c>
      <c r="I634" s="90">
        <f t="shared" si="2"/>
        <v>0</v>
      </c>
      <c r="J634" s="90">
        <f t="shared" si="2"/>
        <v>10517</v>
      </c>
      <c r="K634" s="90">
        <f t="shared" si="2"/>
        <v>13634.619999999999</v>
      </c>
      <c r="L634" s="90">
        <f t="shared" si="2"/>
        <v>34953</v>
      </c>
      <c r="M634" s="92">
        <f t="shared" si="2"/>
        <v>19690.560000000001</v>
      </c>
      <c r="N634" s="5"/>
      <c r="O634" s="5"/>
      <c r="P634" s="5"/>
    </row>
    <row r="635" spans="2:19" s="3" customFormat="1" ht="32.4" customHeight="1">
      <c r="B635" s="85" t="s">
        <v>42</v>
      </c>
      <c r="C635" s="113" t="s">
        <v>43</v>
      </c>
      <c r="D635" s="114"/>
      <c r="E635" s="114"/>
      <c r="F635" s="114"/>
      <c r="G635" s="114"/>
      <c r="H635" s="114"/>
      <c r="I635" s="114"/>
      <c r="J635" s="114"/>
      <c r="K635" s="114"/>
      <c r="L635" s="114"/>
      <c r="M635" s="115"/>
      <c r="N635" s="5"/>
      <c r="O635" s="5"/>
      <c r="P635" s="5"/>
    </row>
    <row r="636" spans="2:19" s="14" customFormat="1" ht="32.4" customHeight="1" thickBot="1">
      <c r="B636" s="86">
        <v>29</v>
      </c>
      <c r="C636" s="94" t="s">
        <v>77</v>
      </c>
      <c r="D636" s="24">
        <f>F636+H636+J636+L636+'WS2'!C43+'WS2'!E43+'WS2'!G43+'WS2'!I43</f>
        <v>686900</v>
      </c>
      <c r="E636" s="24">
        <f>G636+I636+K636+M636+'WS2'!D43+'WS2'!F43+'WS2'!H43+'WS2'!J43</f>
        <v>489192.93231950008</v>
      </c>
      <c r="F636" s="94">
        <v>997</v>
      </c>
      <c r="G636" s="94">
        <v>398.3098195</v>
      </c>
      <c r="H636" s="94">
        <v>3278</v>
      </c>
      <c r="I636" s="94">
        <v>2344.1</v>
      </c>
      <c r="J636" s="94">
        <v>66360</v>
      </c>
      <c r="K636" s="94">
        <v>31189.55</v>
      </c>
      <c r="L636" s="94">
        <v>72664</v>
      </c>
      <c r="M636" s="101">
        <v>41402.43</v>
      </c>
      <c r="N636" s="5"/>
    </row>
    <row r="637" spans="2:19" ht="32.4" customHeight="1" thickBot="1">
      <c r="B637" s="81"/>
      <c r="C637" s="90" t="s">
        <v>23</v>
      </c>
      <c r="D637" s="90">
        <f>SUM(D636)</f>
        <v>686900</v>
      </c>
      <c r="E637" s="90">
        <f t="shared" ref="E637:M637" si="3">SUM(E636)</f>
        <v>489192.93231950008</v>
      </c>
      <c r="F637" s="90">
        <f t="shared" si="3"/>
        <v>997</v>
      </c>
      <c r="G637" s="90">
        <f t="shared" si="3"/>
        <v>398.3098195</v>
      </c>
      <c r="H637" s="90">
        <f t="shared" si="3"/>
        <v>3278</v>
      </c>
      <c r="I637" s="90">
        <f t="shared" si="3"/>
        <v>2344.1</v>
      </c>
      <c r="J637" s="90">
        <f t="shared" si="3"/>
        <v>66360</v>
      </c>
      <c r="K637" s="90">
        <f t="shared" si="3"/>
        <v>31189.55</v>
      </c>
      <c r="L637" s="90">
        <f t="shared" si="3"/>
        <v>72664</v>
      </c>
      <c r="M637" s="92">
        <f t="shared" si="3"/>
        <v>41402.43</v>
      </c>
      <c r="O637" s="5"/>
      <c r="P637" s="5"/>
      <c r="Q637" s="3"/>
      <c r="R637" s="3"/>
      <c r="S637" s="3"/>
    </row>
    <row r="638" spans="2:19" ht="32.4" customHeight="1" thickBot="1">
      <c r="B638" s="102"/>
      <c r="C638" s="113" t="s">
        <v>45</v>
      </c>
      <c r="D638" s="114"/>
      <c r="E638" s="114"/>
      <c r="F638" s="114"/>
      <c r="G638" s="114"/>
      <c r="H638" s="114"/>
      <c r="I638" s="114"/>
      <c r="J638" s="114"/>
      <c r="K638" s="114"/>
      <c r="L638" s="114"/>
      <c r="M638" s="115"/>
      <c r="O638" s="5"/>
      <c r="P638" s="5"/>
      <c r="Q638" s="3"/>
      <c r="R638" s="3"/>
      <c r="S638" s="3"/>
    </row>
    <row r="639" spans="2:19" ht="32.4" customHeight="1" thickBot="1">
      <c r="B639" s="81"/>
      <c r="C639" s="90" t="s">
        <v>46</v>
      </c>
      <c r="D639" s="103">
        <f>SUM(D614+D631)</f>
        <v>2912271.0000845967</v>
      </c>
      <c r="E639" s="103">
        <f t="shared" ref="E639:M639" si="4">SUM(E614+E631)</f>
        <v>5147930.4606146915</v>
      </c>
      <c r="F639" s="103">
        <f>SUM(F614+F631)</f>
        <v>16958</v>
      </c>
      <c r="G639" s="103">
        <f t="shared" si="4"/>
        <v>31742.70500520345</v>
      </c>
      <c r="H639" s="103">
        <f t="shared" si="4"/>
        <v>12347.000084596799</v>
      </c>
      <c r="I639" s="103">
        <f t="shared" si="4"/>
        <v>5594.8579646758617</v>
      </c>
      <c r="J639" s="103">
        <f t="shared" si="4"/>
        <v>641865</v>
      </c>
      <c r="K639" s="104">
        <f t="shared" si="4"/>
        <v>535750.87911374599</v>
      </c>
      <c r="L639" s="103">
        <f t="shared" si="4"/>
        <v>1276037</v>
      </c>
      <c r="M639" s="105">
        <f t="shared" si="4"/>
        <v>1778319.4329703874</v>
      </c>
      <c r="O639" s="5"/>
      <c r="P639" s="5"/>
      <c r="Q639" s="3"/>
      <c r="R639" s="3"/>
      <c r="S639" s="3"/>
    </row>
    <row r="640" spans="2:19" ht="32.4" customHeight="1" thickBot="1">
      <c r="B640" s="81"/>
      <c r="C640" s="90" t="s">
        <v>47</v>
      </c>
      <c r="D640" s="90">
        <f>SUM(D634)</f>
        <v>264038</v>
      </c>
      <c r="E640" s="90">
        <f>SUM(E634)</f>
        <v>507569.05999999988</v>
      </c>
      <c r="F640" s="90">
        <f t="shared" ref="F640:M640" si="5">SUM(F634)</f>
        <v>2468</v>
      </c>
      <c r="G640" s="90">
        <f t="shared" si="5"/>
        <v>2011.25</v>
      </c>
      <c r="H640" s="90">
        <f t="shared" si="5"/>
        <v>0</v>
      </c>
      <c r="I640" s="90">
        <f t="shared" si="5"/>
        <v>0</v>
      </c>
      <c r="J640" s="90">
        <f t="shared" si="5"/>
        <v>10517</v>
      </c>
      <c r="K640" s="90">
        <f t="shared" si="5"/>
        <v>13634.619999999999</v>
      </c>
      <c r="L640" s="90">
        <f t="shared" si="5"/>
        <v>34953</v>
      </c>
      <c r="M640" s="92">
        <f t="shared" si="5"/>
        <v>19690.560000000001</v>
      </c>
      <c r="O640" s="5"/>
      <c r="P640" s="5"/>
      <c r="Q640" s="3"/>
      <c r="R640" s="3"/>
      <c r="S640" s="3"/>
    </row>
    <row r="641" spans="2:19" ht="32.4" customHeight="1" thickBot="1">
      <c r="B641" s="81"/>
      <c r="C641" s="90" t="s">
        <v>48</v>
      </c>
      <c r="D641" s="103">
        <f>SUM(D639:D640)</f>
        <v>3176309.0000845967</v>
      </c>
      <c r="E641" s="103">
        <f>SUM(E639:E640)</f>
        <v>5655499.5206146911</v>
      </c>
      <c r="F641" s="103">
        <f t="shared" ref="F641:M641" si="6">SUM(F639:F640)</f>
        <v>19426</v>
      </c>
      <c r="G641" s="103">
        <f t="shared" si="6"/>
        <v>33753.955005203446</v>
      </c>
      <c r="H641" s="103">
        <f t="shared" si="6"/>
        <v>12347.000084596799</v>
      </c>
      <c r="I641" s="103">
        <f t="shared" si="6"/>
        <v>5594.8579646758617</v>
      </c>
      <c r="J641" s="103">
        <f t="shared" si="6"/>
        <v>652382</v>
      </c>
      <c r="K641" s="103">
        <f t="shared" si="6"/>
        <v>549385.49911374599</v>
      </c>
      <c r="L641" s="103">
        <f t="shared" si="6"/>
        <v>1310990</v>
      </c>
      <c r="M641" s="105">
        <f t="shared" si="6"/>
        <v>1798009.9929703875</v>
      </c>
      <c r="O641" s="5"/>
      <c r="P641" s="5"/>
      <c r="Q641" s="3"/>
      <c r="R641" s="3"/>
      <c r="S641" s="3"/>
    </row>
    <row r="642" spans="2:19" ht="32.4" customHeight="1" thickBot="1">
      <c r="B642" s="102"/>
      <c r="C642" s="113" t="s">
        <v>49</v>
      </c>
      <c r="D642" s="114"/>
      <c r="E642" s="114"/>
      <c r="F642" s="114"/>
      <c r="G642" s="114"/>
      <c r="H642" s="114"/>
      <c r="I642" s="114"/>
      <c r="J642" s="114"/>
      <c r="K642" s="114"/>
      <c r="L642" s="114"/>
      <c r="M642" s="115"/>
      <c r="O642" s="5"/>
      <c r="P642" s="5"/>
      <c r="Q642" s="3"/>
      <c r="R642" s="3"/>
      <c r="S642" s="3"/>
    </row>
    <row r="643" spans="2:19" ht="32.4" customHeight="1" thickBot="1">
      <c r="B643" s="81"/>
      <c r="C643" s="90" t="s">
        <v>50</v>
      </c>
      <c r="D643" s="103">
        <f>SUM(D637+D641)</f>
        <v>3863209.0000845967</v>
      </c>
      <c r="E643" s="103">
        <f t="shared" ref="E643:M643" si="7">SUM(E637+E641)</f>
        <v>6144692.4529341916</v>
      </c>
      <c r="F643" s="103">
        <f t="shared" si="7"/>
        <v>20423</v>
      </c>
      <c r="G643" s="103">
        <f t="shared" si="7"/>
        <v>34152.264824703445</v>
      </c>
      <c r="H643" s="103">
        <f t="shared" si="7"/>
        <v>15625.000084596799</v>
      </c>
      <c r="I643" s="103">
        <f t="shared" si="7"/>
        <v>7938.9579646758611</v>
      </c>
      <c r="J643" s="103">
        <f t="shared" si="7"/>
        <v>718742</v>
      </c>
      <c r="K643" s="103">
        <f t="shared" si="7"/>
        <v>580575.04911374603</v>
      </c>
      <c r="L643" s="103">
        <f t="shared" si="7"/>
        <v>1383654</v>
      </c>
      <c r="M643" s="105">
        <f t="shared" si="7"/>
        <v>1839412.4229703874</v>
      </c>
      <c r="O643" s="5"/>
      <c r="P643" s="5"/>
      <c r="Q643" s="3"/>
      <c r="R643" s="3"/>
      <c r="S643" s="3"/>
    </row>
    <row r="644" spans="2:19" s="7" customFormat="1" ht="29.25" customHeight="1"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7" t="s">
        <v>51</v>
      </c>
      <c r="M644" s="106"/>
      <c r="N644" s="17"/>
      <c r="O644" s="17"/>
      <c r="P644" s="17"/>
      <c r="Q644" s="6"/>
      <c r="R644" s="6"/>
      <c r="S644" s="6"/>
    </row>
  </sheetData>
  <mergeCells count="15">
    <mergeCell ref="D598:E599"/>
    <mergeCell ref="C642:M642"/>
    <mergeCell ref="B595:M595"/>
    <mergeCell ref="B596:M596"/>
    <mergeCell ref="B597:M597"/>
    <mergeCell ref="F598:M598"/>
    <mergeCell ref="F599:G599"/>
    <mergeCell ref="H599:I599"/>
    <mergeCell ref="J599:K599"/>
    <mergeCell ref="L599:M599"/>
    <mergeCell ref="C601:M601"/>
    <mergeCell ref="C615:M615"/>
    <mergeCell ref="C632:M632"/>
    <mergeCell ref="C635:M635"/>
    <mergeCell ref="C638:M638"/>
  </mergeCells>
  <printOptions horizontalCentered="1"/>
  <pageMargins left="1" right="0.75" top="0.82" bottom="0.3" header="0.25" footer="0.33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6"/>
  <sheetViews>
    <sheetView tabSelected="1" view="pageBreakPreview" zoomScaleSheetLayoutView="100" workbookViewId="0">
      <selection activeCell="D10" sqref="D10"/>
    </sheetView>
  </sheetViews>
  <sheetFormatPr defaultColWidth="8.90625" defaultRowHeight="18"/>
  <cols>
    <col min="1" max="1" width="4.81640625" style="11" customWidth="1"/>
    <col min="2" max="2" width="27.26953125" style="25" customWidth="1"/>
    <col min="3" max="3" width="11.08984375" style="12" customWidth="1"/>
    <col min="4" max="4" width="13.54296875" style="12" customWidth="1"/>
    <col min="5" max="6" width="10.54296875" style="12" customWidth="1"/>
    <col min="7" max="8" width="9.08984375" style="12" customWidth="1"/>
    <col min="9" max="9" width="8.453125" style="12" customWidth="1"/>
    <col min="10" max="10" width="10.54296875" style="12" customWidth="1"/>
    <col min="11" max="11" width="8.90625" style="12"/>
    <col min="12" max="13" width="8.90625" style="12" customWidth="1"/>
    <col min="14" max="16384" width="8.90625" style="12"/>
  </cols>
  <sheetData>
    <row r="1" spans="1:23" s="10" customFormat="1" ht="28.2" customHeight="1">
      <c r="A1" s="130" t="s">
        <v>79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3" s="10" customFormat="1" ht="19.2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pans="1:23" s="10" customFormat="1" ht="21.75" customHeight="1" thickBot="1">
      <c r="A3" s="133" t="s">
        <v>76</v>
      </c>
      <c r="B3" s="134"/>
      <c r="C3" s="134"/>
      <c r="D3" s="134"/>
      <c r="E3" s="134"/>
      <c r="F3" s="134"/>
      <c r="G3" s="134"/>
      <c r="H3" s="134"/>
      <c r="I3" s="134"/>
      <c r="J3" s="135"/>
      <c r="K3" s="18"/>
      <c r="M3" s="19"/>
    </row>
    <row r="4" spans="1:23" s="10" customFormat="1" ht="16.8" customHeight="1" thickBot="1">
      <c r="A4" s="140" t="s">
        <v>60</v>
      </c>
      <c r="B4" s="141"/>
      <c r="C4" s="141"/>
      <c r="D4" s="141"/>
      <c r="E4" s="141"/>
      <c r="F4" s="141"/>
      <c r="G4" s="141"/>
      <c r="H4" s="141"/>
      <c r="I4" s="141"/>
      <c r="J4" s="142"/>
      <c r="K4" s="18"/>
      <c r="M4" s="19"/>
    </row>
    <row r="5" spans="1:23" s="10" customFormat="1" ht="15.75" customHeight="1" thickBot="1">
      <c r="A5" s="31" t="s">
        <v>52</v>
      </c>
      <c r="B5" s="32" t="s">
        <v>1</v>
      </c>
      <c r="C5" s="136" t="s">
        <v>53</v>
      </c>
      <c r="D5" s="136"/>
      <c r="E5" s="136"/>
      <c r="F5" s="136"/>
      <c r="G5" s="136"/>
      <c r="H5" s="136"/>
      <c r="I5" s="136"/>
      <c r="J5" s="137"/>
    </row>
    <row r="6" spans="1:23" s="10" customFormat="1" ht="16.5" customHeight="1" thickBot="1">
      <c r="A6" s="33"/>
      <c r="B6" s="34"/>
      <c r="C6" s="138" t="s">
        <v>54</v>
      </c>
      <c r="D6" s="138"/>
      <c r="E6" s="138" t="s">
        <v>55</v>
      </c>
      <c r="F6" s="138"/>
      <c r="G6" s="138" t="s">
        <v>56</v>
      </c>
      <c r="H6" s="138"/>
      <c r="I6" s="138" t="s">
        <v>57</v>
      </c>
      <c r="J6" s="139"/>
    </row>
    <row r="7" spans="1:23" s="10" customFormat="1" ht="16.5" customHeight="1" thickBot="1">
      <c r="A7" s="35"/>
      <c r="B7" s="36"/>
      <c r="C7" s="37" t="s">
        <v>7</v>
      </c>
      <c r="D7" s="37" t="s">
        <v>8</v>
      </c>
      <c r="E7" s="37" t="s">
        <v>7</v>
      </c>
      <c r="F7" s="37" t="s">
        <v>8</v>
      </c>
      <c r="G7" s="37" t="s">
        <v>7</v>
      </c>
      <c r="H7" s="37" t="s">
        <v>8</v>
      </c>
      <c r="I7" s="37" t="s">
        <v>7</v>
      </c>
      <c r="J7" s="38" t="s">
        <v>8</v>
      </c>
    </row>
    <row r="8" spans="1:23" ht="18.600000000000001" thickBot="1">
      <c r="A8" s="39" t="s">
        <v>9</v>
      </c>
      <c r="B8" s="146" t="s">
        <v>10</v>
      </c>
      <c r="C8" s="146"/>
      <c r="D8" s="146"/>
      <c r="E8" s="146"/>
      <c r="F8" s="146"/>
      <c r="G8" s="146"/>
      <c r="H8" s="146"/>
      <c r="I8" s="146"/>
      <c r="J8" s="147"/>
    </row>
    <row r="9" spans="1:23" ht="23.4" customHeight="1" thickBot="1">
      <c r="A9" s="40">
        <v>1</v>
      </c>
      <c r="B9" s="41" t="s">
        <v>11</v>
      </c>
      <c r="C9" s="42">
        <v>275465</v>
      </c>
      <c r="D9" s="42">
        <v>709384.12546500005</v>
      </c>
      <c r="E9" s="42">
        <v>0</v>
      </c>
      <c r="F9" s="42">
        <v>0</v>
      </c>
      <c r="G9" s="42">
        <v>645</v>
      </c>
      <c r="H9" s="42">
        <v>1740.90254</v>
      </c>
      <c r="I9" s="42">
        <v>982</v>
      </c>
      <c r="J9" s="43">
        <v>735.20970999999997</v>
      </c>
      <c r="K9" s="20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50"/>
    </row>
    <row r="10" spans="1:23" s="22" customFormat="1" ht="23.4" customHeight="1" thickTop="1">
      <c r="A10" s="40">
        <v>2</v>
      </c>
      <c r="B10" s="41" t="s">
        <v>12</v>
      </c>
      <c r="C10" s="44">
        <v>146622</v>
      </c>
      <c r="D10" s="44">
        <v>453674.48618000001</v>
      </c>
      <c r="E10" s="44">
        <v>0</v>
      </c>
      <c r="F10" s="44">
        <v>0</v>
      </c>
      <c r="G10" s="44">
        <v>1</v>
      </c>
      <c r="H10" s="44">
        <v>1.31</v>
      </c>
      <c r="I10" s="44">
        <v>58</v>
      </c>
      <c r="J10" s="45">
        <v>26.59</v>
      </c>
      <c r="K10" s="21"/>
    </row>
    <row r="11" spans="1:23" ht="23.4" customHeight="1">
      <c r="A11" s="40">
        <v>3</v>
      </c>
      <c r="B11" s="41" t="s">
        <v>13</v>
      </c>
      <c r="C11" s="44">
        <v>25793</v>
      </c>
      <c r="D11" s="44">
        <v>71951</v>
      </c>
      <c r="E11" s="44">
        <v>2245</v>
      </c>
      <c r="F11" s="44">
        <v>1749</v>
      </c>
      <c r="G11" s="44">
        <v>1908</v>
      </c>
      <c r="H11" s="44">
        <v>1726</v>
      </c>
      <c r="I11" s="44">
        <v>1657</v>
      </c>
      <c r="J11" s="45">
        <v>1329</v>
      </c>
      <c r="K11" s="20"/>
    </row>
    <row r="12" spans="1:23" ht="23.4" customHeight="1">
      <c r="A12" s="40">
        <v>4</v>
      </c>
      <c r="B12" s="46" t="s">
        <v>14</v>
      </c>
      <c r="C12" s="24">
        <v>16982</v>
      </c>
      <c r="D12" s="24">
        <v>47830.7738091551</v>
      </c>
      <c r="E12" s="24">
        <v>1254</v>
      </c>
      <c r="F12" s="24">
        <v>2294.808274501584</v>
      </c>
      <c r="G12" s="24">
        <v>1474</v>
      </c>
      <c r="H12" s="24">
        <v>2669.6262137125409</v>
      </c>
      <c r="I12" s="24">
        <v>54</v>
      </c>
      <c r="J12" s="30">
        <v>32.589606452724489</v>
      </c>
      <c r="K12" s="20"/>
    </row>
    <row r="13" spans="1:23" s="27" customFormat="1" ht="23.4" customHeight="1">
      <c r="A13" s="40">
        <v>5</v>
      </c>
      <c r="B13" s="41" t="s">
        <v>15</v>
      </c>
      <c r="C13" s="24">
        <v>52787</v>
      </c>
      <c r="D13" s="24">
        <v>151318.76917997803</v>
      </c>
      <c r="E13" s="24">
        <v>0</v>
      </c>
      <c r="F13" s="24">
        <v>0</v>
      </c>
      <c r="G13" s="24">
        <v>0</v>
      </c>
      <c r="H13" s="24">
        <v>0</v>
      </c>
      <c r="I13" s="24">
        <v>228</v>
      </c>
      <c r="J13" s="30">
        <v>148.160112322</v>
      </c>
      <c r="K13" s="26"/>
    </row>
    <row r="14" spans="1:23" ht="23.4" customHeight="1">
      <c r="A14" s="40">
        <v>6</v>
      </c>
      <c r="B14" s="41" t="s">
        <v>16</v>
      </c>
      <c r="C14" s="24">
        <v>316</v>
      </c>
      <c r="D14" s="24">
        <v>1325.2295197999999</v>
      </c>
      <c r="E14" s="24"/>
      <c r="F14" s="24"/>
      <c r="G14" s="24">
        <v>103</v>
      </c>
      <c r="H14" s="24">
        <v>69.23</v>
      </c>
      <c r="I14" s="24">
        <v>23</v>
      </c>
      <c r="J14" s="30">
        <v>6.5600000000000005</v>
      </c>
      <c r="K14" s="20"/>
    </row>
    <row r="15" spans="1:23" ht="23.4" customHeight="1">
      <c r="A15" s="40">
        <v>7</v>
      </c>
      <c r="B15" s="41" t="s">
        <v>17</v>
      </c>
      <c r="C15" s="24">
        <v>68001</v>
      </c>
      <c r="D15" s="24">
        <v>234355.48934639999</v>
      </c>
      <c r="E15" s="24">
        <v>0</v>
      </c>
      <c r="F15" s="24">
        <v>0</v>
      </c>
      <c r="G15" s="24">
        <v>949</v>
      </c>
      <c r="H15" s="24">
        <v>4900.2827552000008</v>
      </c>
      <c r="I15" s="24">
        <v>65</v>
      </c>
      <c r="J15" s="30">
        <v>61.898681700000012</v>
      </c>
      <c r="K15" s="20"/>
    </row>
    <row r="16" spans="1:23" s="22" customFormat="1" ht="23.4" customHeight="1">
      <c r="A16" s="40">
        <v>8</v>
      </c>
      <c r="B16" s="41" t="s">
        <v>18</v>
      </c>
      <c r="C16" s="44">
        <v>12755</v>
      </c>
      <c r="D16" s="44">
        <v>37939.950857599993</v>
      </c>
      <c r="E16" s="44"/>
      <c r="F16" s="44"/>
      <c r="G16" s="44">
        <v>458</v>
      </c>
      <c r="H16" s="44">
        <v>2767.3193300000003</v>
      </c>
      <c r="I16" s="44">
        <v>25</v>
      </c>
      <c r="J16" s="45">
        <v>16.129131000000001</v>
      </c>
      <c r="K16" s="21"/>
    </row>
    <row r="17" spans="1:12" ht="23.4" customHeight="1">
      <c r="A17" s="40">
        <v>9</v>
      </c>
      <c r="B17" s="41" t="s">
        <v>19</v>
      </c>
      <c r="C17" s="44">
        <v>2860</v>
      </c>
      <c r="D17" s="44">
        <v>51915.249524655599</v>
      </c>
      <c r="E17" s="44">
        <v>43</v>
      </c>
      <c r="F17" s="44">
        <v>88.7</v>
      </c>
      <c r="G17" s="44">
        <v>280</v>
      </c>
      <c r="H17" s="44">
        <v>757.04499999999996</v>
      </c>
      <c r="I17" s="44">
        <v>76</v>
      </c>
      <c r="J17" s="45">
        <v>23.85</v>
      </c>
      <c r="K17" s="20"/>
    </row>
    <row r="18" spans="1:12" s="27" customFormat="1" ht="23.4" customHeight="1">
      <c r="A18" s="40">
        <v>10</v>
      </c>
      <c r="B18" s="41" t="s">
        <v>20</v>
      </c>
      <c r="C18" s="44">
        <v>5826</v>
      </c>
      <c r="D18" s="44">
        <v>64299.8</v>
      </c>
      <c r="E18" s="44">
        <v>69</v>
      </c>
      <c r="F18" s="44">
        <v>81.350000000000009</v>
      </c>
      <c r="G18" s="44">
        <v>905</v>
      </c>
      <c r="H18" s="44">
        <v>2337.7959999999998</v>
      </c>
      <c r="I18" s="44">
        <v>103</v>
      </c>
      <c r="J18" s="45">
        <v>46.909999999999989</v>
      </c>
      <c r="K18" s="26"/>
    </row>
    <row r="19" spans="1:12" ht="23.4" customHeight="1">
      <c r="A19" s="40">
        <v>11</v>
      </c>
      <c r="B19" s="41" t="s">
        <v>21</v>
      </c>
      <c r="C19" s="24">
        <v>14123</v>
      </c>
      <c r="D19" s="24">
        <v>42294.017333500015</v>
      </c>
      <c r="E19" s="24">
        <v>271</v>
      </c>
      <c r="F19" s="24">
        <v>381.58473299999991</v>
      </c>
      <c r="G19" s="24">
        <v>1047</v>
      </c>
      <c r="H19" s="24">
        <v>4034.4992475000008</v>
      </c>
      <c r="I19" s="24">
        <v>72</v>
      </c>
      <c r="J19" s="30">
        <v>69.110340500000007</v>
      </c>
      <c r="K19" s="23"/>
    </row>
    <row r="20" spans="1:12" s="27" customFormat="1" ht="23.4" customHeight="1" thickBot="1">
      <c r="A20" s="40">
        <v>12</v>
      </c>
      <c r="B20" s="41" t="s">
        <v>22</v>
      </c>
      <c r="C20" s="44">
        <v>42553</v>
      </c>
      <c r="D20" s="44">
        <v>161860.5775742</v>
      </c>
      <c r="E20" s="44">
        <v>8069</v>
      </c>
      <c r="F20" s="44">
        <v>51866.259554000018</v>
      </c>
      <c r="G20" s="44">
        <v>51484</v>
      </c>
      <c r="H20" s="44">
        <v>250546.90654990001</v>
      </c>
      <c r="I20" s="44">
        <v>8105</v>
      </c>
      <c r="J20" s="45">
        <v>22643.323981399997</v>
      </c>
      <c r="K20" s="26"/>
    </row>
    <row r="21" spans="1:12" ht="23.4" customHeight="1" thickBot="1">
      <c r="A21" s="47"/>
      <c r="B21" s="48" t="s">
        <v>23</v>
      </c>
      <c r="C21" s="49">
        <f t="shared" ref="C21:J21" si="0">SUM(C9:C20)</f>
        <v>664083</v>
      </c>
      <c r="D21" s="49">
        <f t="shared" si="0"/>
        <v>2028149.4687902885</v>
      </c>
      <c r="E21" s="49">
        <f t="shared" si="0"/>
        <v>11951</v>
      </c>
      <c r="F21" s="49">
        <f t="shared" si="0"/>
        <v>56461.702561501603</v>
      </c>
      <c r="G21" s="49">
        <f t="shared" si="0"/>
        <v>59254</v>
      </c>
      <c r="H21" s="49">
        <f t="shared" si="0"/>
        <v>271550.91763631254</v>
      </c>
      <c r="I21" s="49">
        <f t="shared" si="0"/>
        <v>11448</v>
      </c>
      <c r="J21" s="49">
        <f t="shared" si="0"/>
        <v>25139.331563374722</v>
      </c>
      <c r="K21" s="20"/>
    </row>
    <row r="22" spans="1:12" ht="23.4" customHeight="1">
      <c r="A22" s="39" t="s">
        <v>24</v>
      </c>
      <c r="B22" s="151" t="s">
        <v>58</v>
      </c>
      <c r="C22" s="151"/>
      <c r="D22" s="151"/>
      <c r="E22" s="151"/>
      <c r="F22" s="151"/>
      <c r="G22" s="151"/>
      <c r="H22" s="151"/>
      <c r="I22" s="151"/>
      <c r="J22" s="152"/>
      <c r="K22" s="20"/>
    </row>
    <row r="23" spans="1:12" ht="23.4" customHeight="1">
      <c r="A23" s="40">
        <v>13</v>
      </c>
      <c r="B23" s="50" t="s">
        <v>26</v>
      </c>
      <c r="C23" s="51">
        <v>12140</v>
      </c>
      <c r="D23" s="51">
        <v>35820.880294800008</v>
      </c>
      <c r="E23" s="51">
        <v>410</v>
      </c>
      <c r="F23" s="51">
        <v>147.41784319999999</v>
      </c>
      <c r="G23" s="51">
        <v>29</v>
      </c>
      <c r="H23" s="51">
        <v>141.1074711</v>
      </c>
      <c r="I23" s="51">
        <v>8</v>
      </c>
      <c r="J23" s="52">
        <v>3.7362270999999998</v>
      </c>
      <c r="K23" s="20"/>
    </row>
    <row r="24" spans="1:12" ht="23.4" customHeight="1">
      <c r="A24" s="40">
        <v>14</v>
      </c>
      <c r="B24" s="53" t="s">
        <v>27</v>
      </c>
      <c r="C24" s="54">
        <v>84</v>
      </c>
      <c r="D24" s="54">
        <v>245.67567850000003</v>
      </c>
      <c r="E24" s="54">
        <v>0</v>
      </c>
      <c r="F24" s="54">
        <v>0</v>
      </c>
      <c r="G24" s="54">
        <v>39</v>
      </c>
      <c r="H24" s="54">
        <v>153.55999999999997</v>
      </c>
      <c r="I24" s="54">
        <v>6</v>
      </c>
      <c r="J24" s="55">
        <v>5.96</v>
      </c>
      <c r="K24" s="20"/>
    </row>
    <row r="25" spans="1:12" ht="23.4" customHeight="1">
      <c r="A25" s="40">
        <v>15</v>
      </c>
      <c r="B25" s="53" t="s">
        <v>28</v>
      </c>
      <c r="C25" s="54">
        <v>52826</v>
      </c>
      <c r="D25" s="54">
        <v>100485.86498619997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5">
        <v>0</v>
      </c>
      <c r="K25" s="20"/>
    </row>
    <row r="26" spans="1:12" ht="23.4" customHeight="1">
      <c r="A26" s="40">
        <v>16</v>
      </c>
      <c r="B26" s="53" t="s">
        <v>29</v>
      </c>
      <c r="C26" s="24">
        <v>11776</v>
      </c>
      <c r="D26" s="24">
        <v>22078.115172900001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30">
        <v>0</v>
      </c>
      <c r="K26" s="20"/>
    </row>
    <row r="27" spans="1:12" s="27" customFormat="1" ht="23.4" customHeight="1">
      <c r="A27" s="40">
        <v>17</v>
      </c>
      <c r="B27" s="53" t="s">
        <v>30</v>
      </c>
      <c r="C27" s="24">
        <v>4679</v>
      </c>
      <c r="D27" s="24">
        <v>46708.93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30">
        <v>0</v>
      </c>
      <c r="K27" s="26">
        <v>0</v>
      </c>
      <c r="L27" s="27">
        <v>0</v>
      </c>
    </row>
    <row r="28" spans="1:12" s="13" customFormat="1" ht="23.4" customHeight="1">
      <c r="A28" s="40">
        <v>18</v>
      </c>
      <c r="B28" s="53" t="s">
        <v>31</v>
      </c>
      <c r="C28" s="24">
        <v>2385</v>
      </c>
      <c r="D28" s="24">
        <v>7963.6679199999999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30">
        <v>0</v>
      </c>
      <c r="K28" s="28"/>
    </row>
    <row r="29" spans="1:12" ht="23.4" customHeight="1">
      <c r="A29" s="40">
        <v>19</v>
      </c>
      <c r="B29" s="50" t="s">
        <v>32</v>
      </c>
      <c r="C29" s="56">
        <v>4266</v>
      </c>
      <c r="D29" s="56">
        <v>10215.008</v>
      </c>
      <c r="E29" s="56">
        <v>6</v>
      </c>
      <c r="F29" s="56">
        <v>7.8440000000000012</v>
      </c>
      <c r="G29" s="56">
        <v>0</v>
      </c>
      <c r="H29" s="56">
        <v>0</v>
      </c>
      <c r="I29" s="56">
        <v>0</v>
      </c>
      <c r="J29" s="57">
        <v>0</v>
      </c>
      <c r="K29" s="20"/>
    </row>
    <row r="30" spans="1:12" ht="23.4" customHeight="1">
      <c r="A30" s="40">
        <v>20</v>
      </c>
      <c r="B30" s="50" t="s">
        <v>33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7">
        <v>0</v>
      </c>
      <c r="K30" s="20"/>
    </row>
    <row r="31" spans="1:12" ht="23.4" customHeight="1">
      <c r="A31" s="40">
        <v>21</v>
      </c>
      <c r="B31" s="50" t="s">
        <v>34</v>
      </c>
      <c r="C31" s="56">
        <v>35799</v>
      </c>
      <c r="D31" s="56">
        <v>149829.80727000005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7">
        <v>0</v>
      </c>
      <c r="K31" s="20"/>
    </row>
    <row r="32" spans="1:12" ht="23.4" customHeight="1">
      <c r="A32" s="40">
        <v>22</v>
      </c>
      <c r="B32" s="50" t="s">
        <v>35</v>
      </c>
      <c r="C32" s="56">
        <v>1661</v>
      </c>
      <c r="D32" s="56">
        <v>564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7">
        <v>0</v>
      </c>
      <c r="K32" s="20"/>
    </row>
    <row r="33" spans="1:11" ht="23.4" customHeight="1">
      <c r="A33" s="40">
        <v>23</v>
      </c>
      <c r="B33" s="50" t="s">
        <v>59</v>
      </c>
      <c r="C33" s="56">
        <v>80526</v>
      </c>
      <c r="D33" s="56">
        <v>16289.063054400003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7">
        <v>0</v>
      </c>
      <c r="K33" s="20"/>
    </row>
    <row r="34" spans="1:11" s="27" customFormat="1" ht="23.4" customHeight="1">
      <c r="A34" s="40">
        <v>24</v>
      </c>
      <c r="B34" s="53" t="s">
        <v>36</v>
      </c>
      <c r="C34" s="24">
        <v>6711</v>
      </c>
      <c r="D34" s="24">
        <v>20962.550012801737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30">
        <v>0</v>
      </c>
      <c r="K34" s="26"/>
    </row>
    <row r="35" spans="1:11" ht="23.4" customHeight="1">
      <c r="A35" s="40">
        <v>25</v>
      </c>
      <c r="B35" s="53" t="s">
        <v>62</v>
      </c>
      <c r="C35" s="24">
        <v>840</v>
      </c>
      <c r="D35" s="24">
        <v>2470.5105997000001</v>
      </c>
      <c r="E35" s="24">
        <v>13</v>
      </c>
      <c r="F35" s="24">
        <v>22.769611300000001</v>
      </c>
      <c r="G35" s="24">
        <v>0</v>
      </c>
      <c r="H35" s="24">
        <v>0</v>
      </c>
      <c r="I35" s="24">
        <v>0</v>
      </c>
      <c r="J35" s="30">
        <v>0</v>
      </c>
      <c r="K35" s="20"/>
    </row>
    <row r="36" spans="1:11" s="27" customFormat="1" ht="23.4" customHeight="1">
      <c r="A36" s="40">
        <v>26</v>
      </c>
      <c r="B36" s="50" t="s">
        <v>37</v>
      </c>
      <c r="C36" s="56">
        <v>738</v>
      </c>
      <c r="D36" s="56">
        <v>96.710889099999989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7">
        <v>0</v>
      </c>
      <c r="K36" s="26"/>
    </row>
    <row r="37" spans="1:11" ht="23.4" customHeight="1" thickBot="1">
      <c r="A37" s="40">
        <v>27</v>
      </c>
      <c r="B37" s="53" t="s">
        <v>38</v>
      </c>
      <c r="C37" s="24">
        <v>3386</v>
      </c>
      <c r="D37" s="24">
        <v>1007.9859780999999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30">
        <v>0</v>
      </c>
      <c r="K37" s="20"/>
    </row>
    <row r="38" spans="1:11" ht="23.4" customHeight="1" thickBot="1">
      <c r="A38" s="47"/>
      <c r="B38" s="48" t="s">
        <v>23</v>
      </c>
      <c r="C38" s="49">
        <f>SUM(C23:C37)</f>
        <v>217817</v>
      </c>
      <c r="D38" s="49">
        <f>SUM(D23:D37)</f>
        <v>414738.76985650172</v>
      </c>
      <c r="E38" s="49">
        <f t="shared" ref="E38:J38" si="1">SUM(E23:E37)</f>
        <v>429</v>
      </c>
      <c r="F38" s="49">
        <f t="shared" si="1"/>
        <v>178.0314545</v>
      </c>
      <c r="G38" s="49">
        <f t="shared" si="1"/>
        <v>68</v>
      </c>
      <c r="H38" s="49">
        <f t="shared" si="1"/>
        <v>294.66747109999994</v>
      </c>
      <c r="I38" s="49">
        <f t="shared" si="1"/>
        <v>14</v>
      </c>
      <c r="J38" s="49">
        <f t="shared" si="1"/>
        <v>9.6962270999999998</v>
      </c>
      <c r="K38" s="20"/>
    </row>
    <row r="39" spans="1:11" ht="23.4" customHeight="1">
      <c r="A39" s="58" t="s">
        <v>39</v>
      </c>
      <c r="B39" s="151" t="s">
        <v>40</v>
      </c>
      <c r="C39" s="151"/>
      <c r="D39" s="151"/>
      <c r="E39" s="151"/>
      <c r="F39" s="151"/>
      <c r="G39" s="151"/>
      <c r="H39" s="151"/>
      <c r="I39" s="151"/>
      <c r="J39" s="152"/>
      <c r="K39" s="20"/>
    </row>
    <row r="40" spans="1:11" s="27" customFormat="1" ht="23.4" customHeight="1" thickBot="1">
      <c r="A40" s="40">
        <v>28</v>
      </c>
      <c r="B40" s="108" t="s">
        <v>41</v>
      </c>
      <c r="C40" s="44">
        <v>215988</v>
      </c>
      <c r="D40" s="44">
        <v>472181.0199999999</v>
      </c>
      <c r="E40" s="44">
        <v>2</v>
      </c>
      <c r="F40" s="44">
        <v>1.07</v>
      </c>
      <c r="G40" s="44">
        <v>110</v>
      </c>
      <c r="H40" s="44">
        <v>50.54</v>
      </c>
      <c r="I40" s="44">
        <v>0</v>
      </c>
      <c r="J40" s="45">
        <v>0</v>
      </c>
      <c r="K40" s="26"/>
    </row>
    <row r="41" spans="1:11" ht="23.4" customHeight="1" thickBot="1">
      <c r="A41" s="59"/>
      <c r="B41" s="48" t="s">
        <v>23</v>
      </c>
      <c r="C41" s="49">
        <f t="shared" ref="C41:J41" si="2">SUM(C40:C40)</f>
        <v>215988</v>
      </c>
      <c r="D41" s="49">
        <f t="shared" si="2"/>
        <v>472181.0199999999</v>
      </c>
      <c r="E41" s="49">
        <f t="shared" si="2"/>
        <v>2</v>
      </c>
      <c r="F41" s="49">
        <f t="shared" si="2"/>
        <v>1.07</v>
      </c>
      <c r="G41" s="49">
        <f t="shared" si="2"/>
        <v>110</v>
      </c>
      <c r="H41" s="49">
        <f t="shared" si="2"/>
        <v>50.54</v>
      </c>
      <c r="I41" s="49">
        <f t="shared" si="2"/>
        <v>0</v>
      </c>
      <c r="J41" s="60">
        <f t="shared" si="2"/>
        <v>0</v>
      </c>
      <c r="K41" s="20"/>
    </row>
    <row r="42" spans="1:11" ht="23.4" customHeight="1">
      <c r="A42" s="58" t="s">
        <v>42</v>
      </c>
      <c r="B42" s="151" t="s">
        <v>43</v>
      </c>
      <c r="C42" s="151"/>
      <c r="D42" s="151"/>
      <c r="E42" s="151"/>
      <c r="F42" s="151"/>
      <c r="G42" s="151"/>
      <c r="H42" s="151"/>
      <c r="I42" s="151"/>
      <c r="J42" s="152"/>
      <c r="K42" s="20"/>
    </row>
    <row r="43" spans="1:11" ht="23.4" customHeight="1" thickBot="1">
      <c r="A43" s="61">
        <v>29</v>
      </c>
      <c r="B43" s="62" t="s">
        <v>44</v>
      </c>
      <c r="C43" s="63">
        <v>510544</v>
      </c>
      <c r="D43" s="63">
        <v>391708.93250000005</v>
      </c>
      <c r="E43" s="63">
        <v>2158</v>
      </c>
      <c r="F43" s="63">
        <v>900.27</v>
      </c>
      <c r="G43" s="63">
        <v>0</v>
      </c>
      <c r="H43" s="63">
        <v>0</v>
      </c>
      <c r="I43" s="63">
        <v>30899</v>
      </c>
      <c r="J43" s="64">
        <v>21249.34</v>
      </c>
      <c r="K43" s="20"/>
    </row>
    <row r="44" spans="1:11" ht="23.4" customHeight="1" thickBot="1">
      <c r="A44" s="47"/>
      <c r="B44" s="48" t="s">
        <v>23</v>
      </c>
      <c r="C44" s="49">
        <f>SUM(C43)</f>
        <v>510544</v>
      </c>
      <c r="D44" s="49">
        <f t="shared" ref="D44:J44" si="3">SUM(D43)</f>
        <v>391708.93250000005</v>
      </c>
      <c r="E44" s="49">
        <f t="shared" si="3"/>
        <v>2158</v>
      </c>
      <c r="F44" s="49">
        <f t="shared" si="3"/>
        <v>900.27</v>
      </c>
      <c r="G44" s="49">
        <f t="shared" si="3"/>
        <v>0</v>
      </c>
      <c r="H44" s="49">
        <f t="shared" si="3"/>
        <v>0</v>
      </c>
      <c r="I44" s="49">
        <f t="shared" si="3"/>
        <v>30899</v>
      </c>
      <c r="J44" s="49">
        <f t="shared" si="3"/>
        <v>21249.34</v>
      </c>
      <c r="K44" s="20"/>
    </row>
    <row r="45" spans="1:11" ht="23.4" customHeight="1" thickBot="1">
      <c r="A45" s="65"/>
      <c r="B45" s="143" t="s">
        <v>45</v>
      </c>
      <c r="C45" s="143"/>
      <c r="D45" s="143"/>
      <c r="E45" s="143"/>
      <c r="F45" s="143"/>
      <c r="G45" s="143"/>
      <c r="H45" s="143"/>
      <c r="I45" s="143"/>
      <c r="J45" s="144"/>
      <c r="K45" s="20"/>
    </row>
    <row r="46" spans="1:11" ht="23.4" customHeight="1" thickBot="1">
      <c r="A46" s="47"/>
      <c r="B46" s="48" t="s">
        <v>46</v>
      </c>
      <c r="C46" s="66">
        <f t="shared" ref="C46:J46" si="4">SUM(C21+C38)</f>
        <v>881900</v>
      </c>
      <c r="D46" s="66">
        <f t="shared" si="4"/>
        <v>2442888.2386467904</v>
      </c>
      <c r="E46" s="66">
        <f t="shared" si="4"/>
        <v>12380</v>
      </c>
      <c r="F46" s="66">
        <f t="shared" si="4"/>
        <v>56639.734016001603</v>
      </c>
      <c r="G46" s="66">
        <f t="shared" si="4"/>
        <v>59322</v>
      </c>
      <c r="H46" s="66">
        <f t="shared" si="4"/>
        <v>271845.58510741254</v>
      </c>
      <c r="I46" s="66">
        <f t="shared" si="4"/>
        <v>11462</v>
      </c>
      <c r="J46" s="67">
        <f t="shared" si="4"/>
        <v>25149.027790474724</v>
      </c>
      <c r="K46" s="20"/>
    </row>
    <row r="47" spans="1:11" ht="23.4" customHeight="1" thickBot="1">
      <c r="A47" s="65"/>
      <c r="B47" s="68" t="s">
        <v>47</v>
      </c>
      <c r="C47" s="69">
        <f t="shared" ref="C47:J47" si="5">SUM(C41)</f>
        <v>215988</v>
      </c>
      <c r="D47" s="69">
        <f t="shared" si="5"/>
        <v>472181.0199999999</v>
      </c>
      <c r="E47" s="69">
        <f t="shared" si="5"/>
        <v>2</v>
      </c>
      <c r="F47" s="69">
        <f t="shared" si="5"/>
        <v>1.07</v>
      </c>
      <c r="G47" s="69">
        <f t="shared" si="5"/>
        <v>110</v>
      </c>
      <c r="H47" s="69">
        <f t="shared" si="5"/>
        <v>50.54</v>
      </c>
      <c r="I47" s="69">
        <f t="shared" si="5"/>
        <v>0</v>
      </c>
      <c r="J47" s="70">
        <f t="shared" si="5"/>
        <v>0</v>
      </c>
      <c r="K47" s="20"/>
    </row>
    <row r="48" spans="1:11" ht="23.4" customHeight="1" thickBot="1">
      <c r="A48" s="47"/>
      <c r="B48" s="48" t="s">
        <v>48</v>
      </c>
      <c r="C48" s="66">
        <f t="shared" ref="C48:J48" si="6">SUM(C46:C47)</f>
        <v>1097888</v>
      </c>
      <c r="D48" s="66">
        <f t="shared" si="6"/>
        <v>2915069.2586467904</v>
      </c>
      <c r="E48" s="66">
        <f t="shared" si="6"/>
        <v>12382</v>
      </c>
      <c r="F48" s="66">
        <f t="shared" si="6"/>
        <v>56640.804016001603</v>
      </c>
      <c r="G48" s="66">
        <f t="shared" si="6"/>
        <v>59432</v>
      </c>
      <c r="H48" s="66">
        <f t="shared" si="6"/>
        <v>271896.12510741252</v>
      </c>
      <c r="I48" s="66">
        <f t="shared" si="6"/>
        <v>11462</v>
      </c>
      <c r="J48" s="67">
        <f t="shared" si="6"/>
        <v>25149.027790474724</v>
      </c>
      <c r="K48" s="20"/>
    </row>
    <row r="49" spans="1:11" ht="23.4" customHeight="1" thickBot="1">
      <c r="A49" s="65"/>
      <c r="B49" s="143" t="s">
        <v>49</v>
      </c>
      <c r="C49" s="143"/>
      <c r="D49" s="143"/>
      <c r="E49" s="143"/>
      <c r="F49" s="143"/>
      <c r="G49" s="143"/>
      <c r="H49" s="143"/>
      <c r="I49" s="143"/>
      <c r="J49" s="144"/>
      <c r="K49" s="20"/>
    </row>
    <row r="50" spans="1:11" ht="23.4" customHeight="1" thickBot="1">
      <c r="A50" s="47"/>
      <c r="B50" s="48" t="s">
        <v>50</v>
      </c>
      <c r="C50" s="66">
        <f>SUM(C44+C48)</f>
        <v>1608432</v>
      </c>
      <c r="D50" s="66">
        <f t="shared" ref="D50:J50" si="7">SUM(D44+D48)</f>
        <v>3306778.1911467905</v>
      </c>
      <c r="E50" s="66">
        <f t="shared" si="7"/>
        <v>14540</v>
      </c>
      <c r="F50" s="66">
        <f t="shared" si="7"/>
        <v>57541.074016001599</v>
      </c>
      <c r="G50" s="66">
        <f t="shared" si="7"/>
        <v>59432</v>
      </c>
      <c r="H50" s="66">
        <f t="shared" si="7"/>
        <v>271896.12510741252</v>
      </c>
      <c r="I50" s="66">
        <f t="shared" si="7"/>
        <v>42361</v>
      </c>
      <c r="J50" s="67">
        <f t="shared" si="7"/>
        <v>46398.367790474724</v>
      </c>
      <c r="K50" s="20"/>
    </row>
    <row r="51" spans="1:11" ht="30" customHeight="1">
      <c r="A51" s="71"/>
      <c r="B51" s="72"/>
      <c r="C51" s="73"/>
      <c r="D51" s="73"/>
      <c r="E51" s="73"/>
      <c r="F51" s="73"/>
      <c r="G51" s="74"/>
      <c r="H51" s="74"/>
      <c r="I51" s="75" t="s">
        <v>51</v>
      </c>
      <c r="J51" s="74"/>
      <c r="K51" s="20"/>
    </row>
    <row r="52" spans="1:11">
      <c r="A52" s="9"/>
      <c r="C52" s="10"/>
      <c r="D52" s="10"/>
      <c r="E52" s="10"/>
      <c r="F52" s="10"/>
      <c r="G52" s="10"/>
      <c r="H52" s="10"/>
      <c r="I52" s="10"/>
      <c r="J52" s="10"/>
    </row>
    <row r="53" spans="1:11">
      <c r="A53" s="145"/>
      <c r="B53" s="145"/>
      <c r="C53" s="145"/>
      <c r="D53" s="145"/>
      <c r="E53" s="145"/>
      <c r="F53" s="145"/>
      <c r="G53" s="145"/>
      <c r="H53" s="145"/>
      <c r="I53" s="77"/>
      <c r="J53" s="77"/>
    </row>
    <row r="616" spans="4:4">
      <c r="D616" s="29">
        <f>F616+H616+J616+L616+'WS2'!C23+'WS2'!E23+'WS2'!G23+'WS2'!I230</f>
        <v>12579</v>
      </c>
    </row>
  </sheetData>
  <mergeCells count="17">
    <mergeCell ref="B49:J49"/>
    <mergeCell ref="A53:H53"/>
    <mergeCell ref="B8:J8"/>
    <mergeCell ref="M9:W9"/>
    <mergeCell ref="B22:J22"/>
    <mergeCell ref="B39:J39"/>
    <mergeCell ref="B42:J42"/>
    <mergeCell ref="B45:J45"/>
    <mergeCell ref="A1:J1"/>
    <mergeCell ref="A2:J2"/>
    <mergeCell ref="A3:J3"/>
    <mergeCell ref="C5:J5"/>
    <mergeCell ref="C6:D6"/>
    <mergeCell ref="E6:F6"/>
    <mergeCell ref="G6:H6"/>
    <mergeCell ref="I6:J6"/>
    <mergeCell ref="A4:J4"/>
  </mergeCells>
  <printOptions horizontalCentered="1"/>
  <pageMargins left="1" right="0.46" top="0.65" bottom="0.24" header="0.25" footer="0.26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WS1</vt:lpstr>
      <vt:lpstr>WS2</vt:lpstr>
      <vt:lpstr>'WS1'!Print_Area</vt:lpstr>
      <vt:lpstr>'WS2'!Print_Area</vt:lpstr>
      <vt:lpstr>'WS1'!REP1C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2022-05-18T15:05:52Z</cp:lastPrinted>
  <dcterms:created xsi:type="dcterms:W3CDTF">2021-02-05T12:52:16Z</dcterms:created>
  <dcterms:modified xsi:type="dcterms:W3CDTF">2022-05-18T15:05:56Z</dcterms:modified>
</cp:coreProperties>
</file>