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8496"/>
  </bookViews>
  <sheets>
    <sheet name="Sheet1" sheetId="1" r:id="rId1"/>
  </sheets>
  <definedNames>
    <definedName name="_xlnm.Print_Area" localSheetId="0">Sheet1!$A$1:$X$53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" i="1" l="1"/>
  <c r="S52" i="1"/>
  <c r="T52" i="1"/>
  <c r="Q52" i="1"/>
  <c r="K52" i="1"/>
  <c r="L52" i="1"/>
  <c r="M52" i="1"/>
  <c r="J52" i="1"/>
  <c r="D52" i="1"/>
  <c r="E52" i="1"/>
  <c r="F52" i="1"/>
  <c r="C52" i="1"/>
  <c r="R50" i="1"/>
  <c r="S50" i="1"/>
  <c r="T50" i="1"/>
  <c r="R48" i="1"/>
  <c r="S48" i="1"/>
  <c r="T48" i="1"/>
  <c r="Q50" i="1"/>
  <c r="K50" i="1"/>
  <c r="L50" i="1"/>
  <c r="M50" i="1"/>
  <c r="J50" i="1"/>
  <c r="D50" i="1"/>
  <c r="E50" i="1"/>
  <c r="F50" i="1"/>
  <c r="C50" i="1"/>
  <c r="Q48" i="1"/>
  <c r="K48" i="1"/>
  <c r="L48" i="1"/>
  <c r="M48" i="1"/>
  <c r="J48" i="1"/>
  <c r="D48" i="1"/>
  <c r="E48" i="1"/>
  <c r="F48" i="1"/>
  <c r="C48" i="1"/>
  <c r="N32" i="1"/>
  <c r="G39" i="1" l="1"/>
  <c r="H39" i="1"/>
  <c r="U52" i="1" l="1"/>
  <c r="N52" i="1"/>
  <c r="G52" i="1"/>
  <c r="H52" i="1"/>
  <c r="W51" i="1"/>
  <c r="V50" i="1"/>
  <c r="U50" i="1"/>
  <c r="N50" i="1"/>
  <c r="H50" i="1"/>
  <c r="G50" i="1"/>
  <c r="V49" i="1"/>
  <c r="U49" i="1"/>
  <c r="N49" i="1"/>
  <c r="H49" i="1"/>
  <c r="G49" i="1"/>
  <c r="V48" i="1"/>
  <c r="U48" i="1"/>
  <c r="N48" i="1"/>
  <c r="H48" i="1"/>
  <c r="G48" i="1"/>
  <c r="W47" i="1"/>
  <c r="V46" i="1"/>
  <c r="W46" i="1" s="1"/>
  <c r="U46" i="1"/>
  <c r="O46" i="1"/>
  <c r="N46" i="1"/>
  <c r="H46" i="1"/>
  <c r="G46" i="1"/>
  <c r="V45" i="1"/>
  <c r="W45" i="1" s="1"/>
  <c r="U45" i="1"/>
  <c r="O45" i="1"/>
  <c r="N45" i="1"/>
  <c r="H45" i="1"/>
  <c r="G45" i="1"/>
  <c r="W44" i="1"/>
  <c r="V43" i="1"/>
  <c r="W43" i="1" s="1"/>
  <c r="U43" i="1"/>
  <c r="O43" i="1"/>
  <c r="N43" i="1"/>
  <c r="G43" i="1"/>
  <c r="I43" i="1"/>
  <c r="V41" i="1"/>
  <c r="U41" i="1"/>
  <c r="O41" i="1"/>
  <c r="N41" i="1"/>
  <c r="H41" i="1"/>
  <c r="G41" i="1"/>
  <c r="W40" i="1"/>
  <c r="V39" i="1"/>
  <c r="U39" i="1"/>
  <c r="O39" i="1"/>
  <c r="N39" i="1"/>
  <c r="I39" i="1"/>
  <c r="V38" i="1"/>
  <c r="U38" i="1"/>
  <c r="O38" i="1"/>
  <c r="N38" i="1"/>
  <c r="I38" i="1"/>
  <c r="V37" i="1"/>
  <c r="W37" i="1" s="1"/>
  <c r="U37" i="1"/>
  <c r="O37" i="1"/>
  <c r="N37" i="1"/>
  <c r="I37" i="1"/>
  <c r="W36" i="1"/>
  <c r="V36" i="1"/>
  <c r="U36" i="1"/>
  <c r="O36" i="1"/>
  <c r="N36" i="1"/>
  <c r="H36" i="1"/>
  <c r="I36" i="1" s="1"/>
  <c r="G36" i="1"/>
  <c r="V35" i="1"/>
  <c r="U35" i="1"/>
  <c r="O35" i="1"/>
  <c r="N35" i="1"/>
  <c r="P35" i="1" s="1"/>
  <c r="I35" i="1"/>
  <c r="W34" i="1"/>
  <c r="V33" i="1"/>
  <c r="U33" i="1"/>
  <c r="O33" i="1"/>
  <c r="P33" i="1" s="1"/>
  <c r="N33" i="1"/>
  <c r="H33" i="1"/>
  <c r="G33" i="1"/>
  <c r="V32" i="1"/>
  <c r="W32" i="1" s="1"/>
  <c r="O32" i="1"/>
  <c r="V31" i="1"/>
  <c r="W31" i="1" s="1"/>
  <c r="U31" i="1"/>
  <c r="N31" i="1"/>
  <c r="V30" i="1"/>
  <c r="U30" i="1"/>
  <c r="O30" i="1"/>
  <c r="N30" i="1"/>
  <c r="H30" i="1"/>
  <c r="G30" i="1"/>
  <c r="V29" i="1"/>
  <c r="U29" i="1"/>
  <c r="W29" i="1" s="1"/>
  <c r="O29" i="1"/>
  <c r="N29" i="1"/>
  <c r="H29" i="1"/>
  <c r="G29" i="1"/>
  <c r="V28" i="1"/>
  <c r="U28" i="1"/>
  <c r="O28" i="1"/>
  <c r="P28" i="1" s="1"/>
  <c r="I28" i="1"/>
  <c r="V27" i="1"/>
  <c r="U27" i="1"/>
  <c r="O27" i="1"/>
  <c r="N27" i="1"/>
  <c r="P27" i="1" s="1"/>
  <c r="H27" i="1"/>
  <c r="G27" i="1"/>
  <c r="V26" i="1"/>
  <c r="U26" i="1"/>
  <c r="W26" i="1" s="1"/>
  <c r="N26" i="1"/>
  <c r="H26" i="1"/>
  <c r="G26" i="1"/>
  <c r="I26" i="1" s="1"/>
  <c r="V25" i="1"/>
  <c r="U25" i="1"/>
  <c r="O25" i="1"/>
  <c r="P25" i="1" s="1"/>
  <c r="N25" i="1"/>
  <c r="H25" i="1"/>
  <c r="G25" i="1"/>
  <c r="V24" i="1"/>
  <c r="W24" i="1" s="1"/>
  <c r="U24" i="1"/>
  <c r="O24" i="1"/>
  <c r="N24" i="1"/>
  <c r="H24" i="1"/>
  <c r="G24" i="1"/>
  <c r="I24" i="1" s="1"/>
  <c r="V23" i="1"/>
  <c r="U23" i="1"/>
  <c r="N23" i="1"/>
  <c r="V22" i="1"/>
  <c r="U22" i="1"/>
  <c r="O22" i="1"/>
  <c r="P22" i="1" s="1"/>
  <c r="N22" i="1"/>
  <c r="H22" i="1"/>
  <c r="G22" i="1"/>
  <c r="W21" i="1"/>
  <c r="V20" i="1"/>
  <c r="U20" i="1"/>
  <c r="O20" i="1"/>
  <c r="N20" i="1"/>
  <c r="H20" i="1"/>
  <c r="G20" i="1"/>
  <c r="V19" i="1"/>
  <c r="W19" i="1" s="1"/>
  <c r="U19" i="1"/>
  <c r="O19" i="1"/>
  <c r="N19" i="1"/>
  <c r="H19" i="1"/>
  <c r="G19" i="1"/>
  <c r="I19" i="1" s="1"/>
  <c r="V18" i="1"/>
  <c r="W18" i="1" s="1"/>
  <c r="U18" i="1"/>
  <c r="O18" i="1"/>
  <c r="N18" i="1"/>
  <c r="P18" i="1" s="1"/>
  <c r="H18" i="1"/>
  <c r="G18" i="1"/>
  <c r="V17" i="1"/>
  <c r="W17" i="1" s="1"/>
  <c r="U17" i="1"/>
  <c r="O17" i="1"/>
  <c r="N17" i="1"/>
  <c r="H17" i="1"/>
  <c r="G17" i="1"/>
  <c r="I17" i="1" s="1"/>
  <c r="V16" i="1"/>
  <c r="U16" i="1"/>
  <c r="O16" i="1"/>
  <c r="N16" i="1"/>
  <c r="P16" i="1" s="1"/>
  <c r="H16" i="1"/>
  <c r="G16" i="1"/>
  <c r="V15" i="1"/>
  <c r="U15" i="1"/>
  <c r="W15" i="1" s="1"/>
  <c r="O15" i="1"/>
  <c r="P15" i="1" s="1"/>
  <c r="N15" i="1"/>
  <c r="H15" i="1"/>
  <c r="G15" i="1"/>
  <c r="I15" i="1" s="1"/>
  <c r="V14" i="1"/>
  <c r="U14" i="1"/>
  <c r="O14" i="1"/>
  <c r="P14" i="1" s="1"/>
  <c r="N14" i="1"/>
  <c r="H14" i="1"/>
  <c r="G14" i="1"/>
  <c r="V13" i="1"/>
  <c r="U13" i="1"/>
  <c r="W13" i="1" s="1"/>
  <c r="O13" i="1"/>
  <c r="P13" i="1" s="1"/>
  <c r="H13" i="1"/>
  <c r="G13" i="1"/>
  <c r="V12" i="1"/>
  <c r="U12" i="1"/>
  <c r="O12" i="1"/>
  <c r="N12" i="1"/>
  <c r="H12" i="1"/>
  <c r="G12" i="1"/>
  <c r="V11" i="1"/>
  <c r="U11" i="1"/>
  <c r="O11" i="1"/>
  <c r="N11" i="1"/>
  <c r="H11" i="1"/>
  <c r="G11" i="1"/>
  <c r="V10" i="1"/>
  <c r="U10" i="1"/>
  <c r="O10" i="1"/>
  <c r="N10" i="1"/>
  <c r="H10" i="1"/>
  <c r="G10" i="1"/>
  <c r="V9" i="1"/>
  <c r="U9" i="1"/>
  <c r="O9" i="1"/>
  <c r="N9" i="1"/>
  <c r="H9" i="1"/>
  <c r="G9" i="1"/>
  <c r="V8" i="1"/>
  <c r="U8" i="1"/>
  <c r="O8" i="1"/>
  <c r="N8" i="1"/>
  <c r="H8" i="1"/>
  <c r="G8" i="1"/>
  <c r="W49" i="1" l="1"/>
  <c r="P41" i="1"/>
  <c r="P31" i="1"/>
  <c r="I25" i="1"/>
  <c r="I14" i="1"/>
  <c r="I18" i="1"/>
  <c r="I8" i="1"/>
  <c r="I9" i="1"/>
  <c r="I10" i="1"/>
  <c r="I11" i="1"/>
  <c r="I12" i="1"/>
  <c r="I13" i="1"/>
  <c r="I29" i="1"/>
  <c r="O48" i="1"/>
  <c r="P48" i="1" s="1"/>
  <c r="V52" i="1"/>
  <c r="W52" i="1" s="1"/>
  <c r="P30" i="1"/>
  <c r="P23" i="1"/>
  <c r="W48" i="1"/>
  <c r="W50" i="1"/>
  <c r="I48" i="1"/>
  <c r="I49" i="1"/>
  <c r="I50" i="1"/>
  <c r="I52" i="1"/>
  <c r="P45" i="1"/>
  <c r="P46" i="1"/>
  <c r="I45" i="1"/>
  <c r="I41" i="1"/>
  <c r="W41" i="1"/>
  <c r="W39" i="1"/>
  <c r="W35" i="1"/>
  <c r="W38" i="1"/>
  <c r="P39" i="1"/>
  <c r="P38" i="1"/>
  <c r="P36" i="1"/>
  <c r="P37" i="1"/>
  <c r="W22" i="1"/>
  <c r="W25" i="1"/>
  <c r="W28" i="1"/>
  <c r="W27" i="1"/>
  <c r="W30" i="1"/>
  <c r="W23" i="1"/>
  <c r="P26" i="1"/>
  <c r="P29" i="1"/>
  <c r="P24" i="1"/>
  <c r="I33" i="1"/>
  <c r="I27" i="1"/>
  <c r="I22" i="1"/>
  <c r="I30" i="1"/>
  <c r="W20" i="1"/>
  <c r="W8" i="1"/>
  <c r="W9" i="1"/>
  <c r="W10" i="1"/>
  <c r="W11" i="1"/>
  <c r="W12" i="1"/>
  <c r="W14" i="1"/>
  <c r="W16" i="1"/>
  <c r="P17" i="1"/>
  <c r="P19" i="1"/>
  <c r="P8" i="1"/>
  <c r="P9" i="1"/>
  <c r="P10" i="1"/>
  <c r="P11" i="1"/>
  <c r="P12" i="1"/>
  <c r="P20" i="1"/>
  <c r="I16" i="1"/>
  <c r="I20" i="1"/>
  <c r="W33" i="1"/>
  <c r="P43" i="1"/>
  <c r="I46" i="1"/>
  <c r="O49" i="1"/>
  <c r="P49" i="1" s="1"/>
  <c r="O52" i="1" l="1"/>
  <c r="P52" i="1" s="1"/>
  <c r="O50" i="1"/>
  <c r="P50" i="1" s="1"/>
</calcChain>
</file>

<file path=xl/sharedStrings.xml><?xml version="1.0" encoding="utf-8"?>
<sst xmlns="http://schemas.openxmlformats.org/spreadsheetml/2006/main" count="77" uniqueCount="59">
  <si>
    <t xml:space="preserve">                                                Bank  Wise Y-o-Y CD Ratio Comparision</t>
  </si>
  <si>
    <t>Amount in Lakhs</t>
  </si>
  <si>
    <t>Sr. No</t>
  </si>
  <si>
    <t>BANK NAME</t>
  </si>
  <si>
    <t>Rural Area</t>
  </si>
  <si>
    <t>Semi-Urban</t>
  </si>
  <si>
    <t>Urban</t>
  </si>
  <si>
    <t>Deposits</t>
  </si>
  <si>
    <t>Advances</t>
  </si>
  <si>
    <t xml:space="preserve">CD RATIO </t>
  </si>
  <si>
    <t>YOY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</si>
  <si>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</si>
  <si>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</si>
  <si>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</si>
  <si>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</si>
  <si>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</si>
  <si>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</si>
  <si>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</si>
  <si>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</si>
  <si>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</si>
  <si>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</si>
  <si>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</si>
  <si>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</si>
  <si>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</si>
  <si>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</si>
  <si>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</si>
  <si>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</si>
  <si>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</si>
  <si>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</si>
  <si>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</si>
  <si>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</si>
  <si>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</si>
  <si>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</si>
  <si>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</si>
  <si>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</si>
  <si>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</si>
  <si>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</si>
  <si>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</si>
  <si>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</si>
  <si>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</si>
  <si>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</si>
  <si>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</si>
  <si>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</si>
  <si>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</si>
  <si>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</si>
  <si>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</si>
  <si>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</si>
  <si>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</si>
  <si>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</si>
  <si>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</si>
  <si>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</si>
  <si>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</si>
  <si>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</si>
  <si>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</si>
  <si>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</si>
  <si>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</si>
  <si>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</si>
  <si>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</si>
  <si>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Annexure-7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</si>
</sst>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Tahoma"/>
      <family val="2"/>
    </font>
    <font>
      <b/>
      <sz val="20"/>
      <name val="Arial"/>
      <family val="2"/>
    </font>
    <font>
      <sz val="15"/>
      <name val="Arial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3"/>
      <name val="Tahoma"/>
      <family val="2"/>
    </font>
    <font>
      <sz val="14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 applyFill="1"/>
    <xf numFmtId="9" fontId="1" fillId="0" borderId="0" xfId="1" applyFont="1" applyFill="1"/>
    <xf numFmtId="2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/>
    <xf numFmtId="0" fontId="5" fillId="0" borderId="0" xfId="0" applyFont="1" applyFill="1" applyBorder="1"/>
    <xf numFmtId="0" fontId="5" fillId="0" borderId="0" xfId="0" applyFont="1"/>
    <xf numFmtId="0" fontId="6" fillId="0" borderId="4" xfId="0" applyFont="1" applyFill="1" applyBorder="1"/>
    <xf numFmtId="0" fontId="6" fillId="0" borderId="5" xfId="0" applyFont="1" applyFill="1" applyBorder="1"/>
    <xf numFmtId="9" fontId="6" fillId="0" borderId="5" xfId="1" applyFont="1" applyFill="1" applyBorder="1"/>
    <xf numFmtId="2" fontId="6" fillId="0" borderId="5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11" fillId="0" borderId="0" xfId="0" applyFont="1" applyFill="1" applyBorder="1"/>
    <xf numFmtId="0" fontId="11" fillId="0" borderId="0" xfId="0" applyFont="1"/>
    <xf numFmtId="0" fontId="12" fillId="0" borderId="7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0" fillId="0" borderId="0" xfId="0" applyFill="1" applyBorder="1"/>
    <xf numFmtId="17" fontId="12" fillId="0" borderId="17" xfId="1" quotePrefix="1" applyNumberFormat="1" applyFont="1" applyFill="1" applyBorder="1" applyAlignment="1">
      <alignment horizontal="center" vertical="center" wrapText="1"/>
    </xf>
    <xf numFmtId="9" fontId="12" fillId="0" borderId="21" xfId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4" fillId="0" borderId="23" xfId="0" applyFont="1" applyFill="1" applyBorder="1"/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5" xfId="0" applyFont="1" applyFill="1" applyBorder="1"/>
    <xf numFmtId="9" fontId="12" fillId="0" borderId="22" xfId="1" quotePrefix="1" applyFont="1" applyFill="1" applyBorder="1"/>
    <xf numFmtId="9" fontId="12" fillId="0" borderId="24" xfId="1" quotePrefix="1" applyFont="1" applyFill="1" applyBorder="1"/>
    <xf numFmtId="9" fontId="12" fillId="0" borderId="25" xfId="1" applyFont="1" applyFill="1" applyBorder="1"/>
    <xf numFmtId="9" fontId="12" fillId="0" borderId="26" xfId="1" applyFont="1" applyFill="1" applyBorder="1"/>
    <xf numFmtId="9" fontId="12" fillId="0" borderId="27" xfId="1" applyFont="1" applyFill="1" applyBorder="1"/>
    <xf numFmtId="9" fontId="12" fillId="0" borderId="28" xfId="1" quotePrefix="1" applyFont="1" applyFill="1" applyBorder="1"/>
    <xf numFmtId="9" fontId="12" fillId="0" borderId="29" xfId="1" quotePrefix="1" applyFont="1" applyFill="1" applyBorder="1"/>
    <xf numFmtId="9" fontId="12" fillId="0" borderId="30" xfId="1" applyFont="1" applyFill="1" applyBorder="1"/>
    <xf numFmtId="9" fontId="12" fillId="0" borderId="31" xfId="1" applyFont="1" applyFill="1" applyBorder="1"/>
    <xf numFmtId="9" fontId="12" fillId="0" borderId="29" xfId="1" applyFont="1" applyFill="1" applyBorder="1"/>
    <xf numFmtId="2" fontId="12" fillId="0" borderId="29" xfId="1" quotePrefix="1" applyNumberFormat="1" applyFont="1" applyFill="1" applyBorder="1"/>
    <xf numFmtId="1" fontId="15" fillId="0" borderId="30" xfId="1" applyNumberFormat="1" applyFont="1" applyFill="1" applyBorder="1"/>
    <xf numFmtId="0" fontId="14" fillId="0" borderId="32" xfId="0" applyFont="1" applyFill="1" applyBorder="1" applyAlignment="1">
      <alignment horizontal="center"/>
    </xf>
    <xf numFmtId="0" fontId="16" fillId="0" borderId="33" xfId="0" applyFont="1" applyFill="1" applyBorder="1" applyAlignment="1">
      <alignment vertical="center"/>
    </xf>
    <xf numFmtId="1" fontId="16" fillId="0" borderId="32" xfId="0" applyNumberFormat="1" applyFont="1" applyFill="1" applyBorder="1" applyAlignment="1">
      <alignment vertical="center"/>
    </xf>
    <xf numFmtId="1" fontId="16" fillId="0" borderId="34" xfId="0" applyNumberFormat="1" applyFont="1" applyFill="1" applyBorder="1" applyAlignment="1">
      <alignment vertical="center"/>
    </xf>
    <xf numFmtId="1" fontId="16" fillId="0" borderId="35" xfId="0" applyNumberFormat="1" applyFont="1" applyFill="1" applyBorder="1" applyAlignment="1">
      <alignment vertical="center"/>
    </xf>
    <xf numFmtId="10" fontId="14" fillId="0" borderId="32" xfId="1" applyNumberFormat="1" applyFont="1" applyFill="1" applyBorder="1" applyAlignment="1">
      <alignment vertical="center"/>
    </xf>
    <xf numFmtId="9" fontId="14" fillId="0" borderId="35" xfId="1" applyFont="1" applyFill="1" applyBorder="1" applyAlignment="1">
      <alignment horizontal="right" vertical="center" wrapText="1"/>
    </xf>
    <xf numFmtId="1" fontId="16" fillId="0" borderId="32" xfId="1" applyNumberFormat="1" applyFont="1" applyFill="1" applyBorder="1" applyAlignment="1">
      <alignment horizontal="right" vertical="center" wrapText="1"/>
    </xf>
    <xf numFmtId="1" fontId="16" fillId="0" borderId="34" xfId="1" applyNumberFormat="1" applyFont="1" applyFill="1" applyBorder="1" applyAlignment="1">
      <alignment horizontal="right" vertical="center" wrapText="1"/>
    </xf>
    <xf numFmtId="10" fontId="14" fillId="0" borderId="36" xfId="0" applyNumberFormat="1" applyFont="1" applyFill="1" applyBorder="1" applyAlignment="1">
      <alignment vertical="center"/>
    </xf>
    <xf numFmtId="1" fontId="16" fillId="0" borderId="34" xfId="0" applyNumberFormat="1" applyFont="1" applyFill="1" applyBorder="1" applyAlignment="1">
      <alignment vertical="center" wrapText="1"/>
    </xf>
    <xf numFmtId="1" fontId="16" fillId="0" borderId="36" xfId="0" applyNumberFormat="1" applyFont="1" applyFill="1" applyBorder="1" applyAlignment="1">
      <alignment vertical="center"/>
    </xf>
    <xf numFmtId="9" fontId="14" fillId="0" borderId="35" xfId="1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vertical="center"/>
    </xf>
    <xf numFmtId="1" fontId="16" fillId="0" borderId="37" xfId="0" applyNumberFormat="1" applyFont="1" applyFill="1" applyBorder="1" applyAlignment="1">
      <alignment vertical="center"/>
    </xf>
    <xf numFmtId="1" fontId="16" fillId="0" borderId="39" xfId="0" applyNumberFormat="1" applyFont="1" applyFill="1" applyBorder="1" applyAlignment="1">
      <alignment vertical="center"/>
    </xf>
    <xf numFmtId="1" fontId="16" fillId="0" borderId="40" xfId="0" applyNumberFormat="1" applyFont="1" applyFill="1" applyBorder="1" applyAlignment="1">
      <alignment vertical="center"/>
    </xf>
    <xf numFmtId="10" fontId="14" fillId="0" borderId="37" xfId="1" applyNumberFormat="1" applyFont="1" applyFill="1" applyBorder="1" applyAlignment="1">
      <alignment vertical="center"/>
    </xf>
    <xf numFmtId="9" fontId="14" fillId="0" borderId="40" xfId="1" applyFont="1" applyFill="1" applyBorder="1" applyAlignment="1">
      <alignment horizontal="right" vertical="center" wrapText="1"/>
    </xf>
    <xf numFmtId="1" fontId="16" fillId="0" borderId="37" xfId="1" applyNumberFormat="1" applyFont="1" applyFill="1" applyBorder="1" applyAlignment="1">
      <alignment horizontal="right" vertical="center" wrapText="1"/>
    </xf>
    <xf numFmtId="1" fontId="16" fillId="0" borderId="39" xfId="1" applyNumberFormat="1" applyFont="1" applyFill="1" applyBorder="1" applyAlignment="1">
      <alignment horizontal="right" vertical="center" wrapText="1"/>
    </xf>
    <xf numFmtId="10" fontId="14" fillId="0" borderId="41" xfId="0" applyNumberFormat="1" applyFont="1" applyFill="1" applyBorder="1" applyAlignment="1">
      <alignment vertical="center"/>
    </xf>
    <xf numFmtId="1" fontId="16" fillId="0" borderId="41" xfId="0" applyNumberFormat="1" applyFont="1" applyFill="1" applyBorder="1" applyAlignment="1">
      <alignment vertical="center"/>
    </xf>
    <xf numFmtId="9" fontId="14" fillId="0" borderId="40" xfId="1" applyFont="1" applyFill="1" applyBorder="1" applyAlignment="1">
      <alignment vertical="center" wrapText="1"/>
    </xf>
    <xf numFmtId="0" fontId="0" fillId="2" borderId="0" xfId="0" applyFill="1"/>
    <xf numFmtId="0" fontId="14" fillId="0" borderId="42" xfId="0" applyFont="1" applyFill="1" applyBorder="1" applyAlignment="1">
      <alignment horizontal="center"/>
    </xf>
    <xf numFmtId="0" fontId="14" fillId="0" borderId="18" xfId="0" applyFont="1" applyFill="1" applyBorder="1"/>
    <xf numFmtId="1" fontId="14" fillId="0" borderId="42" xfId="0" applyNumberFormat="1" applyFont="1" applyFill="1" applyBorder="1" applyAlignment="1">
      <alignment horizontal="right"/>
    </xf>
    <xf numFmtId="1" fontId="14" fillId="0" borderId="43" xfId="0" applyNumberFormat="1" applyFont="1" applyFill="1" applyBorder="1" applyAlignment="1">
      <alignment horizontal="right"/>
    </xf>
    <xf numFmtId="10" fontId="14" fillId="0" borderId="43" xfId="1" applyNumberFormat="1" applyFont="1" applyFill="1" applyBorder="1" applyAlignment="1">
      <alignment vertical="center"/>
    </xf>
    <xf numFmtId="9" fontId="14" fillId="0" borderId="43" xfId="1" applyFont="1" applyFill="1" applyBorder="1" applyAlignment="1">
      <alignment horizontal="right" vertical="center" wrapText="1"/>
    </xf>
    <xf numFmtId="1" fontId="14" fillId="0" borderId="42" xfId="1" applyNumberFormat="1" applyFont="1" applyFill="1" applyBorder="1" applyAlignment="1">
      <alignment horizontal="right" vertical="center" wrapText="1"/>
    </xf>
    <xf numFmtId="1" fontId="14" fillId="0" borderId="17" xfId="1" applyNumberFormat="1" applyFont="1" applyFill="1" applyBorder="1" applyAlignment="1">
      <alignment horizontal="right" vertical="center" wrapText="1"/>
    </xf>
    <xf numFmtId="10" fontId="14" fillId="0" borderId="16" xfId="0" applyNumberFormat="1" applyFont="1" applyFill="1" applyBorder="1" applyAlignment="1">
      <alignment vertical="center"/>
    </xf>
    <xf numFmtId="9" fontId="14" fillId="0" borderId="21" xfId="1" applyFont="1" applyFill="1" applyBorder="1" applyAlignment="1">
      <alignment horizontal="right" vertical="center" wrapText="1"/>
    </xf>
    <xf numFmtId="1" fontId="14" fillId="0" borderId="42" xfId="0" applyNumberFormat="1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9" fontId="14" fillId="0" borderId="21" xfId="1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/>
    <xf numFmtId="0" fontId="14" fillId="0" borderId="22" xfId="0" applyFont="1" applyFill="1" applyBorder="1" applyAlignment="1">
      <alignment horizontal="center"/>
    </xf>
    <xf numFmtId="0" fontId="16" fillId="0" borderId="22" xfId="0" applyFont="1" applyFill="1" applyBorder="1"/>
    <xf numFmtId="0" fontId="16" fillId="0" borderId="24" xfId="0" applyFont="1" applyFill="1" applyBorder="1"/>
    <xf numFmtId="0" fontId="16" fillId="0" borderId="25" xfId="0" applyFont="1" applyFill="1" applyBorder="1"/>
    <xf numFmtId="10" fontId="14" fillId="0" borderId="22" xfId="1" applyNumberFormat="1" applyFont="1" applyFill="1" applyBorder="1"/>
    <xf numFmtId="9" fontId="14" fillId="0" borderId="25" xfId="1" applyFont="1" applyFill="1" applyBorder="1" applyAlignment="1">
      <alignment horizontal="right" vertical="center" wrapText="1"/>
    </xf>
    <xf numFmtId="9" fontId="16" fillId="0" borderId="44" xfId="1" applyFont="1" applyFill="1" applyBorder="1" applyAlignment="1">
      <alignment horizontal="right" vertical="center" wrapText="1"/>
    </xf>
    <xf numFmtId="9" fontId="16" fillId="0" borderId="45" xfId="1" applyFont="1" applyFill="1" applyBorder="1" applyAlignment="1">
      <alignment horizontal="right" vertical="center" wrapText="1"/>
    </xf>
    <xf numFmtId="9" fontId="16" fillId="0" borderId="24" xfId="1" applyFont="1" applyFill="1" applyBorder="1" applyAlignment="1">
      <alignment horizontal="right" vertical="center" wrapText="1"/>
    </xf>
    <xf numFmtId="10" fontId="14" fillId="0" borderId="45" xfId="0" applyNumberFormat="1" applyFont="1" applyFill="1" applyBorder="1"/>
    <xf numFmtId="10" fontId="14" fillId="0" borderId="45" xfId="0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 wrapText="1"/>
    </xf>
    <xf numFmtId="0" fontId="16" fillId="0" borderId="45" xfId="0" applyFont="1" applyFill="1" applyBorder="1" applyAlignment="1">
      <alignment vertical="center" wrapText="1"/>
    </xf>
    <xf numFmtId="9" fontId="16" fillId="0" borderId="45" xfId="1" applyFont="1" applyFill="1" applyBorder="1" applyAlignment="1">
      <alignment vertical="center" wrapText="1"/>
    </xf>
    <xf numFmtId="9" fontId="16" fillId="0" borderId="24" xfId="1" applyFont="1" applyFill="1" applyBorder="1" applyAlignment="1">
      <alignment vertical="center" wrapText="1"/>
    </xf>
    <xf numFmtId="9" fontId="14" fillId="0" borderId="25" xfId="1" applyFont="1" applyFill="1" applyBorder="1" applyAlignment="1">
      <alignment vertical="center" wrapText="1"/>
    </xf>
    <xf numFmtId="1" fontId="16" fillId="0" borderId="41" xfId="0" applyNumberFormat="1" applyFont="1" applyFill="1" applyBorder="1" applyAlignment="1">
      <alignment horizontal="right" vertical="center"/>
    </xf>
    <xf numFmtId="1" fontId="16" fillId="0" borderId="40" xfId="0" applyNumberFormat="1" applyFont="1" applyFill="1" applyBorder="1" applyAlignment="1">
      <alignment horizontal="right" vertical="center"/>
    </xf>
    <xf numFmtId="1" fontId="16" fillId="0" borderId="37" xfId="0" applyNumberFormat="1" applyFont="1" applyFill="1" applyBorder="1" applyAlignment="1">
      <alignment horizontal="right" vertical="center"/>
    </xf>
    <xf numFmtId="1" fontId="16" fillId="0" borderId="39" xfId="0" applyNumberFormat="1" applyFont="1" applyFill="1" applyBorder="1" applyAlignment="1">
      <alignment horizontal="right" vertical="center"/>
    </xf>
    <xf numFmtId="1" fontId="16" fillId="0" borderId="39" xfId="0" applyNumberFormat="1" applyFont="1" applyFill="1" applyBorder="1" applyAlignment="1">
      <alignment horizontal="center" vertical="center"/>
    </xf>
    <xf numFmtId="1" fontId="16" fillId="0" borderId="36" xfId="0" applyNumberFormat="1" applyFont="1" applyFill="1" applyBorder="1" applyAlignment="1">
      <alignment horizontal="right" vertical="center"/>
    </xf>
    <xf numFmtId="1" fontId="16" fillId="0" borderId="35" xfId="0" applyNumberFormat="1" applyFont="1" applyFill="1" applyBorder="1" applyAlignment="1">
      <alignment horizontal="right" vertical="center"/>
    </xf>
    <xf numFmtId="1" fontId="16" fillId="0" borderId="32" xfId="0" applyNumberFormat="1" applyFont="1" applyFill="1" applyBorder="1" applyAlignment="1">
      <alignment horizontal="right" vertical="center"/>
    </xf>
    <xf numFmtId="1" fontId="16" fillId="0" borderId="34" xfId="0" applyNumberFormat="1" applyFont="1" applyFill="1" applyBorder="1" applyAlignment="1">
      <alignment horizontal="right" vertical="center"/>
    </xf>
    <xf numFmtId="1" fontId="16" fillId="0" borderId="34" xfId="0" applyNumberFormat="1" applyFont="1" applyFill="1" applyBorder="1" applyAlignment="1">
      <alignment horizontal="center" vertical="center"/>
    </xf>
    <xf numFmtId="10" fontId="14" fillId="0" borderId="34" xfId="1" applyNumberFormat="1" applyFont="1" applyFill="1" applyBorder="1" applyAlignment="1">
      <alignment vertical="center"/>
    </xf>
    <xf numFmtId="10" fontId="14" fillId="0" borderId="34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vertical="center"/>
    </xf>
    <xf numFmtId="1" fontId="16" fillId="0" borderId="12" xfId="0" applyNumberFormat="1" applyFont="1" applyFill="1" applyBorder="1" applyAlignment="1">
      <alignment vertical="center"/>
    </xf>
    <xf numFmtId="1" fontId="16" fillId="0" borderId="46" xfId="0" applyNumberFormat="1" applyFont="1" applyFill="1" applyBorder="1" applyAlignment="1">
      <alignment vertical="center"/>
    </xf>
    <xf numFmtId="1" fontId="16" fillId="0" borderId="47" xfId="0" applyNumberFormat="1" applyFont="1" applyFill="1" applyBorder="1" applyAlignment="1">
      <alignment horizontal="right" vertical="center"/>
    </xf>
    <xf numFmtId="1" fontId="16" fillId="0" borderId="48" xfId="0" applyNumberFormat="1" applyFont="1" applyFill="1" applyBorder="1" applyAlignment="1">
      <alignment horizontal="right" vertical="center"/>
    </xf>
    <xf numFmtId="10" fontId="14" fillId="0" borderId="12" xfId="1" applyNumberFormat="1" applyFont="1" applyFill="1" applyBorder="1" applyAlignment="1">
      <alignment vertical="center"/>
    </xf>
    <xf numFmtId="9" fontId="14" fillId="0" borderId="48" xfId="1" applyFont="1" applyFill="1" applyBorder="1" applyAlignment="1">
      <alignment horizontal="right" vertical="center" wrapText="1"/>
    </xf>
    <xf numFmtId="1" fontId="16" fillId="0" borderId="12" xfId="0" applyNumberFormat="1" applyFont="1" applyFill="1" applyBorder="1" applyAlignment="1">
      <alignment horizontal="right" vertical="center"/>
    </xf>
    <xf numFmtId="1" fontId="16" fillId="0" borderId="46" xfId="0" applyNumberFormat="1" applyFont="1" applyFill="1" applyBorder="1" applyAlignment="1">
      <alignment horizontal="right" vertical="center"/>
    </xf>
    <xf numFmtId="1" fontId="16" fillId="0" borderId="46" xfId="0" applyNumberFormat="1" applyFont="1" applyFill="1" applyBorder="1" applyAlignment="1">
      <alignment horizontal="center" vertical="center"/>
    </xf>
    <xf numFmtId="10" fontId="14" fillId="0" borderId="47" xfId="0" applyNumberFormat="1" applyFont="1" applyFill="1" applyBorder="1" applyAlignment="1">
      <alignment vertical="center"/>
    </xf>
    <xf numFmtId="9" fontId="14" fillId="0" borderId="49" xfId="1" applyFont="1" applyFill="1" applyBorder="1" applyAlignment="1">
      <alignment horizontal="right" vertical="center" wrapText="1"/>
    </xf>
    <xf numFmtId="1" fontId="16" fillId="0" borderId="47" xfId="0" applyNumberFormat="1" applyFont="1" applyFill="1" applyBorder="1" applyAlignment="1">
      <alignment vertical="center"/>
    </xf>
    <xf numFmtId="1" fontId="14" fillId="0" borderId="42" xfId="0" applyNumberFormat="1" applyFont="1" applyFill="1" applyBorder="1"/>
    <xf numFmtId="1" fontId="14" fillId="0" borderId="17" xfId="0" applyNumberFormat="1" applyFont="1" applyFill="1" applyBorder="1"/>
    <xf numFmtId="10" fontId="14" fillId="0" borderId="42" xfId="1" applyNumberFormat="1" applyFont="1" applyFill="1" applyBorder="1" applyAlignment="1">
      <alignment vertical="center"/>
    </xf>
    <xf numFmtId="1" fontId="14" fillId="0" borderId="42" xfId="0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1" fontId="14" fillId="0" borderId="17" xfId="0" applyNumberFormat="1" applyFont="1" applyFill="1" applyBorder="1" applyAlignment="1">
      <alignment horizontal="right" vertical="center"/>
    </xf>
    <xf numFmtId="1" fontId="14" fillId="0" borderId="42" xfId="0" applyNumberFormat="1" applyFont="1" applyFill="1" applyBorder="1" applyAlignment="1"/>
    <xf numFmtId="1" fontId="14" fillId="0" borderId="16" xfId="0" applyNumberFormat="1" applyFont="1" applyFill="1" applyBorder="1" applyAlignment="1"/>
    <xf numFmtId="0" fontId="17" fillId="0" borderId="2" xfId="0" applyFont="1" applyBorder="1"/>
    <xf numFmtId="1" fontId="16" fillId="0" borderId="22" xfId="0" applyNumberFormat="1" applyFont="1" applyFill="1" applyBorder="1" applyAlignment="1">
      <alignment vertical="center" wrapText="1"/>
    </xf>
    <xf numFmtId="1" fontId="16" fillId="0" borderId="45" xfId="0" applyNumberFormat="1" applyFont="1" applyFill="1" applyBorder="1" applyAlignment="1">
      <alignment vertical="center" wrapText="1"/>
    </xf>
    <xf numFmtId="0" fontId="16" fillId="0" borderId="35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center"/>
    </xf>
    <xf numFmtId="0" fontId="16" fillId="0" borderId="40" xfId="0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horizontal="right"/>
    </xf>
    <xf numFmtId="1" fontId="14" fillId="0" borderId="42" xfId="0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/>
    <xf numFmtId="0" fontId="16" fillId="0" borderId="22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6" fillId="0" borderId="25" xfId="0" applyFont="1" applyFill="1" applyBorder="1" applyAlignment="1">
      <alignment horizontal="right"/>
    </xf>
    <xf numFmtId="1" fontId="16" fillId="0" borderId="22" xfId="0" applyNumberFormat="1" applyFont="1" applyFill="1" applyBorder="1" applyAlignment="1">
      <alignment vertical="center"/>
    </xf>
    <xf numFmtId="1" fontId="16" fillId="0" borderId="24" xfId="0" applyNumberFormat="1" applyFont="1" applyFill="1" applyBorder="1" applyAlignment="1">
      <alignment vertical="center"/>
    </xf>
    <xf numFmtId="1" fontId="16" fillId="0" borderId="37" xfId="0" applyNumberFormat="1" applyFont="1" applyFill="1" applyBorder="1" applyAlignment="1">
      <alignment horizontal="right"/>
    </xf>
    <xf numFmtId="1" fontId="16" fillId="0" borderId="40" xfId="0" applyNumberFormat="1" applyFont="1" applyFill="1" applyBorder="1" applyAlignment="1">
      <alignment horizontal="right"/>
    </xf>
    <xf numFmtId="1" fontId="16" fillId="0" borderId="41" xfId="0" applyNumberFormat="1" applyFont="1" applyFill="1" applyBorder="1" applyAlignment="1">
      <alignment horizontal="right"/>
    </xf>
    <xf numFmtId="1" fontId="16" fillId="0" borderId="12" xfId="0" applyNumberFormat="1" applyFont="1" applyFill="1" applyBorder="1" applyAlignment="1">
      <alignment horizontal="right"/>
    </xf>
    <xf numFmtId="1" fontId="16" fillId="0" borderId="49" xfId="0" applyNumberFormat="1" applyFont="1" applyFill="1" applyBorder="1" applyAlignment="1">
      <alignment horizontal="right"/>
    </xf>
    <xf numFmtId="0" fontId="14" fillId="0" borderId="42" xfId="0" applyFont="1" applyFill="1" applyBorder="1" applyAlignment="1">
      <alignment horizontal="right"/>
    </xf>
    <xf numFmtId="0" fontId="14" fillId="0" borderId="21" xfId="0" applyFont="1" applyFill="1" applyBorder="1" applyAlignment="1">
      <alignment horizontal="right"/>
    </xf>
    <xf numFmtId="1" fontId="14" fillId="0" borderId="16" xfId="0" applyNumberFormat="1" applyFont="1" applyFill="1" applyBorder="1" applyAlignment="1">
      <alignment horizontal="right"/>
    </xf>
    <xf numFmtId="1" fontId="14" fillId="0" borderId="16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/>
    </xf>
    <xf numFmtId="1" fontId="16" fillId="0" borderId="39" xfId="0" applyNumberFormat="1" applyFont="1" applyFill="1" applyBorder="1" applyAlignment="1">
      <alignment horizontal="right"/>
    </xf>
    <xf numFmtId="1" fontId="14" fillId="0" borderId="18" xfId="0" applyNumberFormat="1" applyFont="1" applyFill="1" applyBorder="1" applyAlignment="1">
      <alignment horizontal="right"/>
    </xf>
    <xf numFmtId="1" fontId="14" fillId="0" borderId="42" xfId="0" applyNumberFormat="1" applyFont="1" applyFill="1" applyBorder="1" applyAlignment="1">
      <alignment wrapText="1"/>
    </xf>
    <xf numFmtId="0" fontId="14" fillId="0" borderId="13" xfId="0" applyFont="1" applyFill="1" applyBorder="1"/>
    <xf numFmtId="0" fontId="16" fillId="0" borderId="12" xfId="0" applyFont="1" applyFill="1" applyBorder="1" applyAlignment="1">
      <alignment horizontal="right"/>
    </xf>
    <xf numFmtId="0" fontId="16" fillId="0" borderId="46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10" fontId="14" fillId="0" borderId="12" xfId="1" applyNumberFormat="1" applyFont="1" applyFill="1" applyBorder="1"/>
    <xf numFmtId="10" fontId="14" fillId="0" borderId="47" xfId="0" applyNumberFormat="1" applyFont="1" applyFill="1" applyBorder="1"/>
    <xf numFmtId="0" fontId="14" fillId="0" borderId="46" xfId="0" applyFont="1" applyFill="1" applyBorder="1" applyAlignment="1">
      <alignment horizontal="center"/>
    </xf>
    <xf numFmtId="1" fontId="16" fillId="0" borderId="12" xfId="0" applyNumberFormat="1" applyFont="1" applyFill="1" applyBorder="1" applyAlignment="1">
      <alignment vertical="center" wrapText="1"/>
    </xf>
    <xf numFmtId="1" fontId="16" fillId="0" borderId="47" xfId="0" applyNumberFormat="1" applyFont="1" applyFill="1" applyBorder="1" applyAlignment="1">
      <alignment vertical="center" wrapText="1"/>
    </xf>
    <xf numFmtId="9" fontId="14" fillId="0" borderId="49" xfId="1" applyFont="1" applyFill="1" applyBorder="1" applyAlignment="1">
      <alignment vertical="center" wrapText="1"/>
    </xf>
    <xf numFmtId="10" fontId="14" fillId="0" borderId="42" xfId="1" applyNumberFormat="1" applyFont="1" applyFill="1" applyBorder="1"/>
    <xf numFmtId="10" fontId="14" fillId="0" borderId="16" xfId="0" applyNumberFormat="1" applyFont="1" applyFill="1" applyBorder="1"/>
    <xf numFmtId="10" fontId="14" fillId="0" borderId="17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right"/>
    </xf>
    <xf numFmtId="0" fontId="14" fillId="0" borderId="17" xfId="0" applyFont="1" applyFill="1" applyBorder="1" applyAlignment="1">
      <alignment vertical="center"/>
    </xf>
    <xf numFmtId="1" fontId="16" fillId="0" borderId="12" xfId="0" applyNumberFormat="1" applyFont="1" applyFill="1" applyBorder="1" applyAlignment="1">
      <alignment wrapText="1"/>
    </xf>
    <xf numFmtId="1" fontId="16" fillId="0" borderId="47" xfId="0" applyNumberFormat="1" applyFont="1" applyFill="1" applyBorder="1" applyAlignment="1">
      <alignment wrapText="1"/>
    </xf>
    <xf numFmtId="1" fontId="16" fillId="0" borderId="47" xfId="0" applyNumberFormat="1" applyFont="1" applyFill="1" applyBorder="1" applyAlignment="1"/>
    <xf numFmtId="1" fontId="16" fillId="0" borderId="12" xfId="0" applyNumberFormat="1" applyFont="1" applyFill="1" applyBorder="1" applyAlignment="1"/>
    <xf numFmtId="0" fontId="0" fillId="0" borderId="0" xfId="0" applyFill="1"/>
    <xf numFmtId="9" fontId="0" fillId="0" borderId="0" xfId="1" applyFont="1" applyFill="1"/>
    <xf numFmtId="9" fontId="17" fillId="0" borderId="0" xfId="1" applyFont="1" applyFill="1"/>
    <xf numFmtId="0" fontId="17" fillId="0" borderId="0" xfId="0" applyFont="1" applyFill="1"/>
    <xf numFmtId="2" fontId="0" fillId="0" borderId="0" xfId="0" applyNumberFormat="1" applyFill="1"/>
    <xf numFmtId="1" fontId="2" fillId="0" borderId="0" xfId="0" applyNumberFormat="1" applyFont="1" applyFill="1"/>
    <xf numFmtId="0" fontId="14" fillId="0" borderId="1" xfId="0" applyFont="1" applyFill="1" applyBorder="1" applyAlignment="1">
      <alignment horizontal="right"/>
    </xf>
    <xf numFmtId="0" fontId="14" fillId="0" borderId="43" xfId="0" applyFont="1" applyFill="1" applyBorder="1" applyAlignment="1">
      <alignment horizontal="right"/>
    </xf>
    <xf numFmtId="1" fontId="14" fillId="0" borderId="2" xfId="0" applyNumberFormat="1" applyFont="1" applyFill="1" applyBorder="1" applyAlignment="1">
      <alignment horizontal="right"/>
    </xf>
    <xf numFmtId="1" fontId="14" fillId="0" borderId="21" xfId="0" applyNumberFormat="1" applyFont="1" applyFill="1" applyBorder="1" applyAlignment="1">
      <alignment horizontal="right"/>
    </xf>
    <xf numFmtId="17" fontId="12" fillId="0" borderId="2" xfId="0" applyNumberFormat="1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17" fontId="12" fillId="0" borderId="18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9" fontId="12" fillId="0" borderId="9" xfId="1" applyFont="1" applyFill="1" applyBorder="1" applyAlignment="1">
      <alignment horizontal="center" vertical="center"/>
    </xf>
    <xf numFmtId="9" fontId="12" fillId="0" borderId="10" xfId="1" applyFont="1" applyFill="1" applyBorder="1" applyAlignment="1">
      <alignment horizontal="center" vertical="center"/>
    </xf>
    <xf numFmtId="9" fontId="12" fillId="0" borderId="11" xfId="1" applyFont="1" applyFill="1" applyBorder="1" applyAlignment="1">
      <alignment horizontal="center" vertical="center"/>
    </xf>
    <xf numFmtId="9" fontId="12" fillId="0" borderId="18" xfId="1" applyFont="1" applyFill="1" applyBorder="1" applyAlignment="1">
      <alignment horizontal="center" vertical="center"/>
    </xf>
    <xf numFmtId="9" fontId="12" fillId="0" borderId="2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9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43" zoomScaleNormal="70" zoomScaleSheetLayoutView="43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V1" sqref="V1:W1"/>
    </sheetView>
  </sheetViews>
  <sheetFormatPr defaultRowHeight="13.2" x14ac:dyDescent="0.25"/>
  <cols>
    <col min="2" max="2" width="39" customWidth="1"/>
    <col min="3" max="3" width="17.33203125" style="180" customWidth="1"/>
    <col min="4" max="4" width="17.88671875" style="180" customWidth="1"/>
    <col min="5" max="5" width="19.6640625" style="180" customWidth="1"/>
    <col min="6" max="6" width="17.44140625" style="180" customWidth="1"/>
    <col min="7" max="7" width="20.88671875" style="181" customWidth="1"/>
    <col min="8" max="8" width="18.88671875" style="181" customWidth="1"/>
    <col min="9" max="9" width="16.44140625" style="181" customWidth="1"/>
    <col min="10" max="11" width="16.5546875" style="181" customWidth="1"/>
    <col min="12" max="12" width="17.33203125" style="181" customWidth="1"/>
    <col min="13" max="13" width="16.88671875" style="181" customWidth="1"/>
    <col min="14" max="14" width="14.33203125" style="180" customWidth="1"/>
    <col min="15" max="15" width="14.109375" style="180" customWidth="1"/>
    <col min="16" max="16" width="13.88671875" style="180" customWidth="1"/>
    <col min="17" max="17" width="17.33203125" style="180" customWidth="1"/>
    <col min="18" max="19" width="17" style="180" customWidth="1"/>
    <col min="20" max="20" width="17.33203125" style="180" customWidth="1"/>
    <col min="21" max="21" width="17.77734375" style="184" customWidth="1"/>
    <col min="22" max="22" width="16.5546875" style="180" customWidth="1"/>
    <col min="23" max="23" width="11" style="185" customWidth="1"/>
    <col min="24" max="24" width="8.88671875" style="21" customWidth="1"/>
  </cols>
  <sheetData>
    <row r="1" spans="1:24" s="5" customFormat="1" ht="21.6" thickBot="1" x14ac:dyDescent="0.45">
      <c r="A1" s="1"/>
      <c r="B1" s="1"/>
      <c r="C1" s="1"/>
      <c r="D1" s="1"/>
      <c r="E1" s="1"/>
      <c r="F1" s="1"/>
      <c r="G1" s="2"/>
      <c r="H1" s="211"/>
      <c r="I1" s="211"/>
      <c r="J1" s="2"/>
      <c r="K1" s="2"/>
      <c r="L1" s="2"/>
      <c r="M1" s="2"/>
      <c r="N1" s="1"/>
      <c r="O1" s="212"/>
      <c r="P1" s="212"/>
      <c r="Q1" s="1"/>
      <c r="R1" s="1"/>
      <c r="S1" s="1"/>
      <c r="T1" s="1"/>
      <c r="U1" s="3"/>
      <c r="V1" s="213" t="s">
        <v>58</v>
      </c>
      <c r="W1" s="213"/>
      <c r="X1" s="4"/>
    </row>
    <row r="2" spans="1:24" s="7" customFormat="1" ht="28.8" thickBot="1" x14ac:dyDescent="0.55000000000000004">
      <c r="A2" s="214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  <c r="X2" s="6"/>
    </row>
    <row r="3" spans="1:24" s="13" customFormat="1" ht="23.4" thickBot="1" x14ac:dyDescent="0.45">
      <c r="A3" s="8"/>
      <c r="B3" s="9"/>
      <c r="C3" s="9"/>
      <c r="D3" s="9"/>
      <c r="E3" s="9"/>
      <c r="F3" s="9"/>
      <c r="G3" s="10"/>
      <c r="H3" s="217"/>
      <c r="I3" s="218"/>
      <c r="J3" s="10"/>
      <c r="K3" s="10"/>
      <c r="L3" s="10"/>
      <c r="M3" s="10"/>
      <c r="N3" s="9"/>
      <c r="O3" s="219"/>
      <c r="P3" s="220"/>
      <c r="Q3" s="9"/>
      <c r="R3" s="9"/>
      <c r="S3" s="9"/>
      <c r="T3" s="9"/>
      <c r="U3" s="11"/>
      <c r="V3" s="221" t="s">
        <v>1</v>
      </c>
      <c r="W3" s="222"/>
      <c r="X3" s="12"/>
    </row>
    <row r="4" spans="1:24" s="15" customFormat="1" ht="25.2" thickBot="1" x14ac:dyDescent="0.45">
      <c r="A4" s="193" t="s">
        <v>2</v>
      </c>
      <c r="B4" s="196" t="s">
        <v>3</v>
      </c>
      <c r="C4" s="199" t="s">
        <v>4</v>
      </c>
      <c r="D4" s="200"/>
      <c r="E4" s="200"/>
      <c r="F4" s="200"/>
      <c r="G4" s="200"/>
      <c r="H4" s="200"/>
      <c r="I4" s="201"/>
      <c r="J4" s="200" t="s">
        <v>5</v>
      </c>
      <c r="K4" s="200"/>
      <c r="L4" s="200"/>
      <c r="M4" s="200"/>
      <c r="N4" s="200"/>
      <c r="O4" s="200"/>
      <c r="P4" s="201"/>
      <c r="Q4" s="200" t="s">
        <v>6</v>
      </c>
      <c r="R4" s="200"/>
      <c r="S4" s="200"/>
      <c r="T4" s="200"/>
      <c r="U4" s="200"/>
      <c r="V4" s="200"/>
      <c r="W4" s="201"/>
      <c r="X4" s="14"/>
    </row>
    <row r="5" spans="1:24" ht="19.2" customHeight="1" thickBot="1" x14ac:dyDescent="0.3">
      <c r="A5" s="194"/>
      <c r="B5" s="197"/>
      <c r="C5" s="16" t="s">
        <v>7</v>
      </c>
      <c r="D5" s="17" t="s">
        <v>8</v>
      </c>
      <c r="E5" s="17" t="s">
        <v>7</v>
      </c>
      <c r="F5" s="18" t="s">
        <v>8</v>
      </c>
      <c r="G5" s="202" t="s">
        <v>9</v>
      </c>
      <c r="H5" s="203"/>
      <c r="I5" s="204"/>
      <c r="J5" s="19" t="s">
        <v>7</v>
      </c>
      <c r="K5" s="20" t="s">
        <v>8</v>
      </c>
      <c r="L5" s="20" t="s">
        <v>7</v>
      </c>
      <c r="M5" s="20" t="s">
        <v>8</v>
      </c>
      <c r="N5" s="205" t="s">
        <v>9</v>
      </c>
      <c r="O5" s="206"/>
      <c r="P5" s="207"/>
      <c r="Q5" s="17" t="s">
        <v>7</v>
      </c>
      <c r="R5" s="17" t="s">
        <v>8</v>
      </c>
      <c r="S5" s="17" t="s">
        <v>7</v>
      </c>
      <c r="T5" s="17" t="s">
        <v>8</v>
      </c>
      <c r="U5" s="208" t="s">
        <v>9</v>
      </c>
      <c r="V5" s="203"/>
      <c r="W5" s="204"/>
    </row>
    <row r="6" spans="1:24" ht="17.399999999999999" thickBot="1" x14ac:dyDescent="0.3">
      <c r="A6" s="195"/>
      <c r="B6" s="198"/>
      <c r="C6" s="209">
        <v>44440</v>
      </c>
      <c r="D6" s="210"/>
      <c r="E6" s="192">
        <v>44805</v>
      </c>
      <c r="F6" s="210"/>
      <c r="G6" s="22">
        <v>44440</v>
      </c>
      <c r="H6" s="22">
        <v>44805</v>
      </c>
      <c r="I6" s="23" t="s">
        <v>10</v>
      </c>
      <c r="J6" s="190">
        <v>44440</v>
      </c>
      <c r="K6" s="191"/>
      <c r="L6" s="192">
        <v>44805</v>
      </c>
      <c r="M6" s="191"/>
      <c r="N6" s="22">
        <v>44440</v>
      </c>
      <c r="O6" s="22">
        <v>44805</v>
      </c>
      <c r="P6" s="23" t="s">
        <v>10</v>
      </c>
      <c r="Q6" s="192">
        <v>44440</v>
      </c>
      <c r="R6" s="191"/>
      <c r="S6" s="192">
        <v>44805</v>
      </c>
      <c r="T6" s="191"/>
      <c r="U6" s="22">
        <v>44440</v>
      </c>
      <c r="V6" s="22">
        <v>44805</v>
      </c>
      <c r="W6" s="23" t="s">
        <v>10</v>
      </c>
    </row>
    <row r="7" spans="1:24" ht="30.6" customHeight="1" x14ac:dyDescent="0.3">
      <c r="A7" s="24" t="s">
        <v>11</v>
      </c>
      <c r="B7" s="25" t="s">
        <v>12</v>
      </c>
      <c r="C7" s="26"/>
      <c r="D7" s="27"/>
      <c r="E7" s="27"/>
      <c r="F7" s="28"/>
      <c r="G7" s="29"/>
      <c r="H7" s="30"/>
      <c r="I7" s="31"/>
      <c r="J7" s="32"/>
      <c r="K7" s="33"/>
      <c r="L7" s="33"/>
      <c r="M7" s="33"/>
      <c r="N7" s="34"/>
      <c r="O7" s="35"/>
      <c r="P7" s="36"/>
      <c r="Q7" s="37"/>
      <c r="R7" s="38"/>
      <c r="S7" s="38"/>
      <c r="T7" s="38"/>
      <c r="U7" s="39"/>
      <c r="V7" s="35"/>
      <c r="W7" s="40"/>
    </row>
    <row r="8" spans="1:24" ht="30.6" customHeight="1" x14ac:dyDescent="0.3">
      <c r="A8" s="41">
        <v>1</v>
      </c>
      <c r="B8" s="42" t="s">
        <v>13</v>
      </c>
      <c r="C8" s="43">
        <v>3168853.2123673996</v>
      </c>
      <c r="D8" s="44">
        <v>1542494</v>
      </c>
      <c r="E8" s="44">
        <v>3392551.9811455999</v>
      </c>
      <c r="F8" s="45">
        <v>1062326.4164474998</v>
      </c>
      <c r="G8" s="46">
        <f>D8/C8</f>
        <v>0.48676726141177973</v>
      </c>
      <c r="H8" s="46">
        <f>F8/E8</f>
        <v>0.31313489737267708</v>
      </c>
      <c r="I8" s="47">
        <f>H8-G8</f>
        <v>-0.17363236403910265</v>
      </c>
      <c r="J8" s="48">
        <v>3268654.6770516997</v>
      </c>
      <c r="K8" s="49">
        <v>1102612.9880796999</v>
      </c>
      <c r="L8" s="49">
        <v>3485255.6331752003</v>
      </c>
      <c r="M8" s="49">
        <v>1137384.8299529999</v>
      </c>
      <c r="N8" s="50">
        <f>K8/J8</f>
        <v>0.33732929814239293</v>
      </c>
      <c r="O8" s="50">
        <f>M8/L8</f>
        <v>0.32634186689967393</v>
      </c>
      <c r="P8" s="47">
        <f>O8-N8</f>
        <v>-1.0987431242719004E-2</v>
      </c>
      <c r="Q8" s="43">
        <v>4108231.7341275997</v>
      </c>
      <c r="R8" s="51">
        <v>1838789.5990305981</v>
      </c>
      <c r="S8" s="52">
        <v>4337326.8184689004</v>
      </c>
      <c r="T8" s="51">
        <v>2324962.6084245997</v>
      </c>
      <c r="U8" s="50">
        <f>R8/Q8</f>
        <v>0.44758663046087216</v>
      </c>
      <c r="V8" s="50">
        <f>T8/S8</f>
        <v>0.53603583629543605</v>
      </c>
      <c r="W8" s="53">
        <f>V8-U8</f>
        <v>8.8449205834563893E-2</v>
      </c>
    </row>
    <row r="9" spans="1:24" ht="30.6" customHeight="1" x14ac:dyDescent="0.3">
      <c r="A9" s="41">
        <v>2</v>
      </c>
      <c r="B9" s="42" t="s">
        <v>14</v>
      </c>
      <c r="C9" s="43">
        <v>1061849</v>
      </c>
      <c r="D9" s="44">
        <v>427772.95463999995</v>
      </c>
      <c r="E9" s="44">
        <v>1203659</v>
      </c>
      <c r="F9" s="45">
        <v>497352.95744999999</v>
      </c>
      <c r="G9" s="46">
        <f t="shared" ref="G9:G20" si="0">D9/C9</f>
        <v>0.40285667231404837</v>
      </c>
      <c r="H9" s="46">
        <f t="shared" ref="H9:H20" si="1">F9/E9</f>
        <v>0.41320087952651041</v>
      </c>
      <c r="I9" s="47">
        <f t="shared" ref="I9:I20" si="2">H9-G9</f>
        <v>1.0344207212462042E-2</v>
      </c>
      <c r="J9" s="48">
        <v>863856</v>
      </c>
      <c r="K9" s="49">
        <v>376451.67456999997</v>
      </c>
      <c r="L9" s="49">
        <v>945536</v>
      </c>
      <c r="M9" s="49">
        <v>418463.25475000008</v>
      </c>
      <c r="N9" s="50">
        <f t="shared" ref="N9:N20" si="3">K9/J9</f>
        <v>0.4357805867760367</v>
      </c>
      <c r="O9" s="50">
        <f t="shared" ref="O9:O20" si="4">M9/L9</f>
        <v>0.44256723673133552</v>
      </c>
      <c r="P9" s="47">
        <f t="shared" ref="P9:P20" si="5">O9-N9</f>
        <v>6.786649955298818E-3</v>
      </c>
      <c r="Q9" s="43">
        <v>1131963</v>
      </c>
      <c r="R9" s="44">
        <v>429493.58202000015</v>
      </c>
      <c r="S9" s="52">
        <v>1210417</v>
      </c>
      <c r="T9" s="44">
        <v>464056.08153999993</v>
      </c>
      <c r="U9" s="50">
        <f t="shared" ref="U9:U50" si="6">R9/Q9</f>
        <v>0.37942369319491903</v>
      </c>
      <c r="V9" s="50">
        <f t="shared" ref="V9:V52" si="7">T9/S9</f>
        <v>0.38338529741403166</v>
      </c>
      <c r="W9" s="53">
        <f t="shared" ref="W9:W52" si="8">V9-U9</f>
        <v>3.9616042191126244E-3</v>
      </c>
    </row>
    <row r="10" spans="1:24" ht="30.6" customHeight="1" x14ac:dyDescent="0.3">
      <c r="A10" s="41">
        <v>3</v>
      </c>
      <c r="B10" s="42" t="s">
        <v>15</v>
      </c>
      <c r="C10" s="43">
        <v>81281</v>
      </c>
      <c r="D10" s="44">
        <v>34428</v>
      </c>
      <c r="E10" s="44">
        <v>305160.05005299998</v>
      </c>
      <c r="F10" s="45">
        <v>77626.027806100014</v>
      </c>
      <c r="G10" s="46">
        <f t="shared" si="0"/>
        <v>0.42356762342982984</v>
      </c>
      <c r="H10" s="46">
        <f t="shared" si="1"/>
        <v>0.2543780805928495</v>
      </c>
      <c r="I10" s="47">
        <f t="shared" si="2"/>
        <v>-0.16918954283698034</v>
      </c>
      <c r="J10" s="48">
        <v>529497</v>
      </c>
      <c r="K10" s="49">
        <v>172783</v>
      </c>
      <c r="L10" s="49">
        <v>258406.14298189993</v>
      </c>
      <c r="M10" s="49">
        <v>102353.9212843</v>
      </c>
      <c r="N10" s="50">
        <f t="shared" si="3"/>
        <v>0.32631535211719803</v>
      </c>
      <c r="O10" s="50">
        <f t="shared" si="4"/>
        <v>0.39609709004274479</v>
      </c>
      <c r="P10" s="47">
        <f t="shared" si="5"/>
        <v>6.9781737925546761E-2</v>
      </c>
      <c r="Q10" s="43">
        <v>320332</v>
      </c>
      <c r="R10" s="44">
        <v>287010.34202668333</v>
      </c>
      <c r="S10" s="52">
        <v>330407.66553</v>
      </c>
      <c r="T10" s="44">
        <v>206003.94730600002</v>
      </c>
      <c r="U10" s="50">
        <f t="shared" si="6"/>
        <v>0.89597774192613699</v>
      </c>
      <c r="V10" s="50">
        <f t="shared" si="7"/>
        <v>0.62348416455639255</v>
      </c>
      <c r="W10" s="53">
        <f t="shared" si="8"/>
        <v>-0.27249357736974444</v>
      </c>
    </row>
    <row r="11" spans="1:24" ht="30.6" customHeight="1" x14ac:dyDescent="0.3">
      <c r="A11" s="41">
        <v>4</v>
      </c>
      <c r="B11" s="42" t="s">
        <v>16</v>
      </c>
      <c r="C11" s="43">
        <v>67911.836290000007</v>
      </c>
      <c r="D11" s="44">
        <v>29187.201380630599</v>
      </c>
      <c r="E11" s="44">
        <v>80032.51238</v>
      </c>
      <c r="F11" s="45">
        <v>38588.427566600003</v>
      </c>
      <c r="G11" s="46">
        <f t="shared" si="0"/>
        <v>0.42978077129285935</v>
      </c>
      <c r="H11" s="46">
        <f t="shared" si="1"/>
        <v>0.48215939271504354</v>
      </c>
      <c r="I11" s="47">
        <f t="shared" si="2"/>
        <v>5.2378621422184191E-2</v>
      </c>
      <c r="J11" s="48">
        <v>400446.0553819245</v>
      </c>
      <c r="K11" s="49">
        <v>264695.59562343144</v>
      </c>
      <c r="L11" s="49">
        <v>436475.07463999995</v>
      </c>
      <c r="M11" s="49">
        <v>191331.85281760001</v>
      </c>
      <c r="N11" s="50">
        <f t="shared" si="3"/>
        <v>0.66100188044299402</v>
      </c>
      <c r="O11" s="50">
        <f t="shared" si="4"/>
        <v>0.43835688206344547</v>
      </c>
      <c r="P11" s="47">
        <f t="shared" si="5"/>
        <v>-0.22264499837954854</v>
      </c>
      <c r="Q11" s="43">
        <v>661228.00515315298</v>
      </c>
      <c r="R11" s="44">
        <v>256610.68961392876</v>
      </c>
      <c r="S11" s="52">
        <v>758167.95042999997</v>
      </c>
      <c r="T11" s="44">
        <v>408594.92530370009</v>
      </c>
      <c r="U11" s="50">
        <f t="shared" si="6"/>
        <v>0.38808200441312651</v>
      </c>
      <c r="V11" s="50">
        <f t="shared" si="7"/>
        <v>0.53892402741630374</v>
      </c>
      <c r="W11" s="53">
        <f t="shared" si="8"/>
        <v>0.15084202300317723</v>
      </c>
    </row>
    <row r="12" spans="1:24" ht="30.6" customHeight="1" x14ac:dyDescent="0.3">
      <c r="A12" s="41">
        <v>5</v>
      </c>
      <c r="B12" s="42" t="s">
        <v>17</v>
      </c>
      <c r="C12" s="43">
        <v>229262</v>
      </c>
      <c r="D12" s="44">
        <v>97797</v>
      </c>
      <c r="E12" s="44">
        <v>246759</v>
      </c>
      <c r="F12" s="45">
        <v>108638</v>
      </c>
      <c r="G12" s="46">
        <f t="shared" si="0"/>
        <v>0.4265730910486692</v>
      </c>
      <c r="H12" s="46">
        <f t="shared" si="1"/>
        <v>0.44025952447529776</v>
      </c>
      <c r="I12" s="47">
        <f t="shared" si="2"/>
        <v>1.3686433426628564E-2</v>
      </c>
      <c r="J12" s="48">
        <v>402520</v>
      </c>
      <c r="K12" s="49">
        <v>175019</v>
      </c>
      <c r="L12" s="49">
        <v>422347</v>
      </c>
      <c r="M12" s="49">
        <v>197481</v>
      </c>
      <c r="N12" s="50">
        <f t="shared" si="3"/>
        <v>0.43480820828778693</v>
      </c>
      <c r="O12" s="50">
        <f t="shared" si="4"/>
        <v>0.46757997570717919</v>
      </c>
      <c r="P12" s="47">
        <f t="shared" si="5"/>
        <v>3.277176741939225E-2</v>
      </c>
      <c r="Q12" s="43">
        <v>722251</v>
      </c>
      <c r="R12" s="44">
        <v>443192.368701</v>
      </c>
      <c r="S12" s="52">
        <v>718064</v>
      </c>
      <c r="T12" s="44">
        <v>383583</v>
      </c>
      <c r="U12" s="50">
        <f t="shared" si="6"/>
        <v>0.61362652139076301</v>
      </c>
      <c r="V12" s="50">
        <f t="shared" si="7"/>
        <v>0.53419054568952073</v>
      </c>
      <c r="W12" s="53">
        <f t="shared" si="8"/>
        <v>-7.9435975701242278E-2</v>
      </c>
    </row>
    <row r="13" spans="1:24" ht="30.6" customHeight="1" x14ac:dyDescent="0.3">
      <c r="A13" s="41">
        <v>6</v>
      </c>
      <c r="B13" s="42" t="s">
        <v>18</v>
      </c>
      <c r="C13" s="43">
        <v>1248.3228193</v>
      </c>
      <c r="D13" s="44">
        <v>497.7085146</v>
      </c>
      <c r="E13" s="44">
        <v>1322</v>
      </c>
      <c r="F13" s="45">
        <v>497</v>
      </c>
      <c r="G13" s="46">
        <f t="shared" si="0"/>
        <v>0.39870176760775011</v>
      </c>
      <c r="H13" s="46">
        <f t="shared" si="1"/>
        <v>0.37594553706505296</v>
      </c>
      <c r="I13" s="47">
        <f t="shared" si="2"/>
        <v>-2.2756230542697153E-2</v>
      </c>
      <c r="J13" s="48">
        <v>22450.641225900003</v>
      </c>
      <c r="K13" s="49">
        <v>14764.841218099999</v>
      </c>
      <c r="L13" s="49">
        <v>22431</v>
      </c>
      <c r="M13" s="49">
        <v>14871.5833355</v>
      </c>
      <c r="N13" s="50">
        <v>0</v>
      </c>
      <c r="O13" s="50">
        <f t="shared" si="4"/>
        <v>0.66299243615977888</v>
      </c>
      <c r="P13" s="47">
        <f t="shared" si="5"/>
        <v>0.66299243615977888</v>
      </c>
      <c r="Q13" s="43">
        <v>85381.405189000012</v>
      </c>
      <c r="R13" s="44">
        <v>55522</v>
      </c>
      <c r="S13" s="52">
        <v>83363</v>
      </c>
      <c r="T13" s="44">
        <v>64378</v>
      </c>
      <c r="U13" s="50">
        <f t="shared" si="6"/>
        <v>0.65028210623960425</v>
      </c>
      <c r="V13" s="50">
        <f t="shared" si="7"/>
        <v>0.77226107505727959</v>
      </c>
      <c r="W13" s="53">
        <f t="shared" si="8"/>
        <v>0.12197896881767534</v>
      </c>
    </row>
    <row r="14" spans="1:24" ht="30.6" customHeight="1" x14ac:dyDescent="0.3">
      <c r="A14" s="41">
        <v>7</v>
      </c>
      <c r="B14" s="42" t="s">
        <v>19</v>
      </c>
      <c r="C14" s="43">
        <v>435852</v>
      </c>
      <c r="D14" s="44">
        <v>152301.99824910317</v>
      </c>
      <c r="E14" s="44">
        <v>466318.03687460005</v>
      </c>
      <c r="F14" s="45">
        <v>176658.22090309995</v>
      </c>
      <c r="G14" s="46">
        <f t="shared" si="0"/>
        <v>0.34943512533865434</v>
      </c>
      <c r="H14" s="46">
        <f t="shared" si="1"/>
        <v>0.37883634544165407</v>
      </c>
      <c r="I14" s="47">
        <f t="shared" si="2"/>
        <v>2.9401220102999726E-2</v>
      </c>
      <c r="J14" s="48">
        <v>604085</v>
      </c>
      <c r="K14" s="49">
        <v>304966.37623690499</v>
      </c>
      <c r="L14" s="49">
        <v>665661.78804259992</v>
      </c>
      <c r="M14" s="49">
        <v>377613.60941080004</v>
      </c>
      <c r="N14" s="50">
        <f t="shared" si="3"/>
        <v>0.50484017354661181</v>
      </c>
      <c r="O14" s="50">
        <f t="shared" si="4"/>
        <v>0.56727547861983352</v>
      </c>
      <c r="P14" s="47">
        <f t="shared" si="5"/>
        <v>6.2435305073221703E-2</v>
      </c>
      <c r="Q14" s="43">
        <v>806316</v>
      </c>
      <c r="R14" s="44">
        <v>437646.97054109123</v>
      </c>
      <c r="S14" s="52">
        <v>942904.32136900013</v>
      </c>
      <c r="T14" s="44">
        <v>515310.28959360003</v>
      </c>
      <c r="U14" s="50">
        <f t="shared" si="6"/>
        <v>0.54277351626544834</v>
      </c>
      <c r="V14" s="50">
        <f t="shared" si="7"/>
        <v>0.5465138698753893</v>
      </c>
      <c r="W14" s="53">
        <f t="shared" si="8"/>
        <v>3.7403536099409607E-3</v>
      </c>
    </row>
    <row r="15" spans="1:24" ht="30.6" customHeight="1" x14ac:dyDescent="0.3">
      <c r="A15" s="41">
        <v>8</v>
      </c>
      <c r="B15" s="42" t="s">
        <v>20</v>
      </c>
      <c r="C15" s="43">
        <v>115859.1521046</v>
      </c>
      <c r="D15" s="44">
        <v>43889.951936600002</v>
      </c>
      <c r="E15" s="44">
        <v>123633.61330919999</v>
      </c>
      <c r="F15" s="45">
        <v>49268.501715700004</v>
      </c>
      <c r="G15" s="46">
        <f t="shared" si="0"/>
        <v>0.37882162211039883</v>
      </c>
      <c r="H15" s="46">
        <f t="shared" si="1"/>
        <v>0.39850409930576514</v>
      </c>
      <c r="I15" s="47">
        <f t="shared" si="2"/>
        <v>1.968247719536631E-2</v>
      </c>
      <c r="J15" s="48">
        <v>318832.4802169</v>
      </c>
      <c r="K15" s="49">
        <v>106609.52909159999</v>
      </c>
      <c r="L15" s="49">
        <v>334677.00866339996</v>
      </c>
      <c r="M15" s="49">
        <v>119695.98791</v>
      </c>
      <c r="N15" s="50">
        <f t="shared" si="3"/>
        <v>0.33437474443969484</v>
      </c>
      <c r="O15" s="50">
        <f t="shared" si="4"/>
        <v>0.35764628227086775</v>
      </c>
      <c r="P15" s="47">
        <f t="shared" si="5"/>
        <v>2.3271537831172917E-2</v>
      </c>
      <c r="Q15" s="43">
        <v>417064.12306710007</v>
      </c>
      <c r="R15" s="44">
        <v>268067.06218209997</v>
      </c>
      <c r="S15" s="52">
        <v>433635.55780169996</v>
      </c>
      <c r="T15" s="44">
        <v>265438.8451639</v>
      </c>
      <c r="U15" s="50">
        <f t="shared" si="6"/>
        <v>0.64274783505885869</v>
      </c>
      <c r="V15" s="50">
        <f t="shared" si="7"/>
        <v>0.61212426054157731</v>
      </c>
      <c r="W15" s="53">
        <f t="shared" si="8"/>
        <v>-3.0623574517281371E-2</v>
      </c>
    </row>
    <row r="16" spans="1:24" ht="30.6" customHeight="1" x14ac:dyDescent="0.3">
      <c r="A16" s="41">
        <v>9</v>
      </c>
      <c r="B16" s="42" t="s">
        <v>21</v>
      </c>
      <c r="C16" s="43">
        <v>137036.20000000001</v>
      </c>
      <c r="D16" s="44">
        <v>64249.78</v>
      </c>
      <c r="E16" s="44">
        <v>143933.08648190001</v>
      </c>
      <c r="F16" s="45">
        <v>42360.412970900004</v>
      </c>
      <c r="G16" s="46">
        <f t="shared" si="0"/>
        <v>0.46885260974837301</v>
      </c>
      <c r="H16" s="46">
        <f t="shared" si="1"/>
        <v>0.29430629194647989</v>
      </c>
      <c r="I16" s="47">
        <f t="shared" si="2"/>
        <v>-0.17454631780189311</v>
      </c>
      <c r="J16" s="48">
        <v>341797.5</v>
      </c>
      <c r="K16" s="49">
        <v>146012.74</v>
      </c>
      <c r="L16" s="49">
        <v>381315.9191224</v>
      </c>
      <c r="M16" s="49">
        <v>134080.85784330001</v>
      </c>
      <c r="N16" s="50">
        <f t="shared" si="3"/>
        <v>0.42719077816543416</v>
      </c>
      <c r="O16" s="50">
        <f t="shared" si="4"/>
        <v>0.3516266988063011</v>
      </c>
      <c r="P16" s="47">
        <f t="shared" si="5"/>
        <v>-7.5564079359133063E-2</v>
      </c>
      <c r="Q16" s="43">
        <v>1147261.3999999999</v>
      </c>
      <c r="R16" s="44">
        <v>559051.93999999994</v>
      </c>
      <c r="S16" s="52">
        <v>572433.86564560002</v>
      </c>
      <c r="T16" s="44">
        <v>528227.74792680005</v>
      </c>
      <c r="U16" s="50">
        <f t="shared" si="6"/>
        <v>0.48729255599464949</v>
      </c>
      <c r="V16" s="50">
        <f t="shared" si="7"/>
        <v>0.9227751529533571</v>
      </c>
      <c r="W16" s="53">
        <f t="shared" si="8"/>
        <v>0.43548259695870761</v>
      </c>
    </row>
    <row r="17" spans="1:24" ht="30.6" customHeight="1" x14ac:dyDescent="0.3">
      <c r="A17" s="41">
        <v>10</v>
      </c>
      <c r="B17" s="42" t="s">
        <v>22</v>
      </c>
      <c r="C17" s="43">
        <v>95256</v>
      </c>
      <c r="D17" s="44">
        <v>43966</v>
      </c>
      <c r="E17" s="44">
        <v>95390.33</v>
      </c>
      <c r="F17" s="45">
        <v>14811.855734800003</v>
      </c>
      <c r="G17" s="46">
        <f t="shared" si="0"/>
        <v>0.46155622742924329</v>
      </c>
      <c r="H17" s="46">
        <f t="shared" si="1"/>
        <v>0.15527628151406964</v>
      </c>
      <c r="I17" s="47">
        <f t="shared" si="2"/>
        <v>-0.30627994591517366</v>
      </c>
      <c r="J17" s="48">
        <v>220856.5</v>
      </c>
      <c r="K17" s="49">
        <v>168221.02</v>
      </c>
      <c r="L17" s="49">
        <v>152373.449204</v>
      </c>
      <c r="M17" s="49">
        <v>37060.525108200003</v>
      </c>
      <c r="N17" s="50">
        <f t="shared" si="3"/>
        <v>0.76167565817623661</v>
      </c>
      <c r="O17" s="50">
        <f t="shared" si="4"/>
        <v>0.24322167216010698</v>
      </c>
      <c r="P17" s="47">
        <f t="shared" si="5"/>
        <v>-0.51845398601612969</v>
      </c>
      <c r="Q17" s="43">
        <v>386085.3</v>
      </c>
      <c r="R17" s="44">
        <v>440307.73119999998</v>
      </c>
      <c r="S17" s="52">
        <v>463381.03035271005</v>
      </c>
      <c r="T17" s="44">
        <v>212396.57361259998</v>
      </c>
      <c r="U17" s="50">
        <f t="shared" si="6"/>
        <v>1.1404415842820226</v>
      </c>
      <c r="V17" s="50">
        <f t="shared" si="7"/>
        <v>0.45836268578135547</v>
      </c>
      <c r="W17" s="53">
        <f t="shared" si="8"/>
        <v>-0.68207889850066716</v>
      </c>
    </row>
    <row r="18" spans="1:24" ht="30.6" customHeight="1" x14ac:dyDescent="0.3">
      <c r="A18" s="41">
        <v>11</v>
      </c>
      <c r="B18" s="42" t="s">
        <v>23</v>
      </c>
      <c r="C18" s="43">
        <v>2031643</v>
      </c>
      <c r="D18" s="44">
        <v>1696120</v>
      </c>
      <c r="E18" s="44">
        <v>2193695</v>
      </c>
      <c r="F18" s="45">
        <v>1327542</v>
      </c>
      <c r="G18" s="46">
        <f t="shared" si="0"/>
        <v>0.83485139859709601</v>
      </c>
      <c r="H18" s="46">
        <f t="shared" si="1"/>
        <v>0.60516252259315906</v>
      </c>
      <c r="I18" s="47">
        <f t="shared" si="2"/>
        <v>-0.22968887600393695</v>
      </c>
      <c r="J18" s="48">
        <v>4096189</v>
      </c>
      <c r="K18" s="49">
        <v>1119889</v>
      </c>
      <c r="L18" s="49">
        <v>4412507</v>
      </c>
      <c r="M18" s="49">
        <v>1285545</v>
      </c>
      <c r="N18" s="50">
        <f t="shared" si="3"/>
        <v>0.27339778511196627</v>
      </c>
      <c r="O18" s="50">
        <f t="shared" si="4"/>
        <v>0.29134118087518046</v>
      </c>
      <c r="P18" s="47">
        <f t="shared" si="5"/>
        <v>1.7943395763214187E-2</v>
      </c>
      <c r="Q18" s="43">
        <v>5404813</v>
      </c>
      <c r="R18" s="44">
        <v>3219426.4119352009</v>
      </c>
      <c r="S18" s="52">
        <v>5819821</v>
      </c>
      <c r="T18" s="44">
        <v>4024699</v>
      </c>
      <c r="U18" s="50">
        <f t="shared" si="6"/>
        <v>0.59565916747447156</v>
      </c>
      <c r="V18" s="50">
        <f t="shared" si="7"/>
        <v>0.69155030713143928</v>
      </c>
      <c r="W18" s="53">
        <f t="shared" si="8"/>
        <v>9.5891139656967717E-2</v>
      </c>
    </row>
    <row r="19" spans="1:24" s="66" customFormat="1" ht="30.6" customHeight="1" thickBot="1" x14ac:dyDescent="0.35">
      <c r="A19" s="54">
        <v>12</v>
      </c>
      <c r="B19" s="55" t="s">
        <v>24</v>
      </c>
      <c r="C19" s="56">
        <v>236692.02621249994</v>
      </c>
      <c r="D19" s="57">
        <v>84804.347795599999</v>
      </c>
      <c r="E19" s="57">
        <v>266068.90095739998</v>
      </c>
      <c r="F19" s="58">
        <v>96277.819370800004</v>
      </c>
      <c r="G19" s="59">
        <f t="shared" si="0"/>
        <v>0.35828983828742683</v>
      </c>
      <c r="H19" s="59">
        <f t="shared" si="1"/>
        <v>0.36185295998277883</v>
      </c>
      <c r="I19" s="60">
        <f t="shared" si="2"/>
        <v>3.5631216953520006E-3</v>
      </c>
      <c r="J19" s="61">
        <v>476354.56409880001</v>
      </c>
      <c r="K19" s="62">
        <v>231975.65559109999</v>
      </c>
      <c r="L19" s="62">
        <v>517823.03457449999</v>
      </c>
      <c r="M19" s="62">
        <v>256560.3236261</v>
      </c>
      <c r="N19" s="63">
        <f t="shared" si="3"/>
        <v>0.48698107056026074</v>
      </c>
      <c r="O19" s="63">
        <f t="shared" si="4"/>
        <v>0.4954594649056468</v>
      </c>
      <c r="P19" s="60">
        <f t="shared" si="5"/>
        <v>8.4783943453860533E-3</v>
      </c>
      <c r="Q19" s="56">
        <v>876941.78410000005</v>
      </c>
      <c r="R19" s="57">
        <v>594667.10904774198</v>
      </c>
      <c r="S19" s="64">
        <v>976287.4689187</v>
      </c>
      <c r="T19" s="57">
        <v>605526.8190762999</v>
      </c>
      <c r="U19" s="63">
        <f t="shared" si="6"/>
        <v>0.67811469339215624</v>
      </c>
      <c r="V19" s="63">
        <f t="shared" si="7"/>
        <v>0.62023414040841784</v>
      </c>
      <c r="W19" s="65">
        <f t="shared" si="8"/>
        <v>-5.7880552983738398E-2</v>
      </c>
      <c r="X19" s="21"/>
    </row>
    <row r="20" spans="1:24" s="81" customFormat="1" ht="30.6" customHeight="1" thickBot="1" x14ac:dyDescent="0.35">
      <c r="A20" s="67"/>
      <c r="B20" s="68" t="s">
        <v>25</v>
      </c>
      <c r="C20" s="69">
        <v>7662743.7497937996</v>
      </c>
      <c r="D20" s="70">
        <v>4217508.9425165327</v>
      </c>
      <c r="E20" s="69">
        <v>8518523.5112017002</v>
      </c>
      <c r="F20" s="70">
        <v>3491947.6399655002</v>
      </c>
      <c r="G20" s="71">
        <f t="shared" si="0"/>
        <v>0.55039148903159185</v>
      </c>
      <c r="H20" s="71">
        <f t="shared" si="1"/>
        <v>0.40992404791436615</v>
      </c>
      <c r="I20" s="72">
        <f t="shared" si="2"/>
        <v>-0.1404674411172257</v>
      </c>
      <c r="J20" s="73">
        <v>11545539.417975223</v>
      </c>
      <c r="K20" s="74">
        <v>4184001.4204108361</v>
      </c>
      <c r="L20" s="74">
        <v>12034809.050403999</v>
      </c>
      <c r="M20" s="74">
        <v>4272442.7460388001</v>
      </c>
      <c r="N20" s="75">
        <f t="shared" si="3"/>
        <v>0.36239115981855075</v>
      </c>
      <c r="O20" s="75">
        <f t="shared" si="4"/>
        <v>0.35500710714603134</v>
      </c>
      <c r="P20" s="76">
        <f t="shared" si="5"/>
        <v>-7.3840526725194033E-3</v>
      </c>
      <c r="Q20" s="77">
        <v>16067868.751636853</v>
      </c>
      <c r="R20" s="77">
        <v>8829785.8062983453</v>
      </c>
      <c r="S20" s="78">
        <v>16646209.67851661</v>
      </c>
      <c r="T20" s="77">
        <v>10003177.837947499</v>
      </c>
      <c r="U20" s="75">
        <f t="shared" si="6"/>
        <v>0.54953061558950334</v>
      </c>
      <c r="V20" s="75">
        <f t="shared" si="7"/>
        <v>0.60092826121597376</v>
      </c>
      <c r="W20" s="79">
        <f t="shared" si="8"/>
        <v>5.1397645626470423E-2</v>
      </c>
      <c r="X20" s="80"/>
    </row>
    <row r="21" spans="1:24" ht="30.6" customHeight="1" x14ac:dyDescent="0.3">
      <c r="A21" s="82" t="s">
        <v>26</v>
      </c>
      <c r="B21" s="25" t="s">
        <v>27</v>
      </c>
      <c r="C21" s="83"/>
      <c r="D21" s="84"/>
      <c r="E21" s="84"/>
      <c r="F21" s="85"/>
      <c r="G21" s="86"/>
      <c r="H21" s="86"/>
      <c r="I21" s="87"/>
      <c r="J21" s="88"/>
      <c r="K21" s="89"/>
      <c r="L21" s="90"/>
      <c r="M21" s="90"/>
      <c r="N21" s="91"/>
      <c r="O21" s="92"/>
      <c r="P21" s="87"/>
      <c r="Q21" s="93"/>
      <c r="R21" s="94"/>
      <c r="S21" s="95"/>
      <c r="T21" s="96"/>
      <c r="U21" s="91"/>
      <c r="V21" s="92"/>
      <c r="W21" s="97">
        <f t="shared" si="8"/>
        <v>0</v>
      </c>
    </row>
    <row r="22" spans="1:24" ht="30.6" customHeight="1" x14ac:dyDescent="0.3">
      <c r="A22" s="41">
        <v>13</v>
      </c>
      <c r="B22" s="42" t="s">
        <v>28</v>
      </c>
      <c r="C22" s="43">
        <v>115450.18088917529</v>
      </c>
      <c r="D22" s="44">
        <v>39997.667584706825</v>
      </c>
      <c r="E22" s="98">
        <v>119080.28312759291</v>
      </c>
      <c r="F22" s="99">
        <v>31854.536567283056</v>
      </c>
      <c r="G22" s="46">
        <f>D22/C22</f>
        <v>0.34644958783652319</v>
      </c>
      <c r="H22" s="46">
        <f>F22/E22</f>
        <v>0.26750470968524109</v>
      </c>
      <c r="I22" s="47">
        <f>H22-G22</f>
        <v>-7.8944878151282094E-2</v>
      </c>
      <c r="J22" s="100">
        <v>100631.00145721911</v>
      </c>
      <c r="K22" s="101">
        <v>43973.399173794445</v>
      </c>
      <c r="L22" s="102">
        <v>112502.10906597314</v>
      </c>
      <c r="M22" s="102">
        <v>87480.518795771277</v>
      </c>
      <c r="N22" s="50">
        <f>K22/J22</f>
        <v>0.43697666262904772</v>
      </c>
      <c r="O22" s="50">
        <f>M22/L22</f>
        <v>0.77759003384079861</v>
      </c>
      <c r="P22" s="47">
        <f>O22-N22</f>
        <v>0.34061337121175089</v>
      </c>
      <c r="Q22" s="56">
        <v>246357.71009109353</v>
      </c>
      <c r="R22" s="57">
        <v>107444.85001228264</v>
      </c>
      <c r="S22" s="64">
        <v>278967.86776418623</v>
      </c>
      <c r="T22" s="57">
        <v>109322.21535352046</v>
      </c>
      <c r="U22" s="50">
        <f t="shared" si="6"/>
        <v>0.43613349861286543</v>
      </c>
      <c r="V22" s="50">
        <f t="shared" si="7"/>
        <v>0.3918810299899177</v>
      </c>
      <c r="W22" s="53">
        <f t="shared" si="8"/>
        <v>-4.4252468622947738E-2</v>
      </c>
    </row>
    <row r="23" spans="1:24" ht="30.6" customHeight="1" x14ac:dyDescent="0.3">
      <c r="A23" s="41">
        <v>14</v>
      </c>
      <c r="B23" s="42" t="s">
        <v>29</v>
      </c>
      <c r="C23" s="43">
        <v>0</v>
      </c>
      <c r="D23" s="44">
        <v>0</v>
      </c>
      <c r="E23" s="103">
        <v>0</v>
      </c>
      <c r="F23" s="104">
        <v>0</v>
      </c>
      <c r="G23" s="46">
        <v>0</v>
      </c>
      <c r="H23" s="46">
        <v>0</v>
      </c>
      <c r="I23" s="47">
        <v>0</v>
      </c>
      <c r="J23" s="105">
        <v>7219.85</v>
      </c>
      <c r="K23" s="106">
        <v>10257.859999999999</v>
      </c>
      <c r="L23" s="107">
        <v>0</v>
      </c>
      <c r="M23" s="107">
        <v>0</v>
      </c>
      <c r="N23" s="50">
        <f t="shared" ref="N23:N33" si="9">K23/J23</f>
        <v>1.420785750396476</v>
      </c>
      <c r="O23" s="50">
        <v>0</v>
      </c>
      <c r="P23" s="47">
        <f t="shared" ref="P23:P33" si="10">O23-N23</f>
        <v>-1.420785750396476</v>
      </c>
      <c r="Q23" s="43">
        <v>77672.978551432025</v>
      </c>
      <c r="R23" s="44">
        <v>56542.783396300001</v>
      </c>
      <c r="S23" s="52">
        <v>92918.269000000015</v>
      </c>
      <c r="T23" s="44">
        <v>97204.52</v>
      </c>
      <c r="U23" s="50">
        <f t="shared" si="6"/>
        <v>0.72795950986815283</v>
      </c>
      <c r="V23" s="50">
        <f t="shared" si="7"/>
        <v>1.0461292601135304</v>
      </c>
      <c r="W23" s="53">
        <f t="shared" si="8"/>
        <v>0.31816975024537753</v>
      </c>
    </row>
    <row r="24" spans="1:24" ht="30.6" customHeight="1" x14ac:dyDescent="0.3">
      <c r="A24" s="41">
        <v>15</v>
      </c>
      <c r="B24" s="42" t="s">
        <v>30</v>
      </c>
      <c r="C24" s="43">
        <v>788834.94832999981</v>
      </c>
      <c r="D24" s="44">
        <v>591175.9816662001</v>
      </c>
      <c r="E24" s="103">
        <v>1020427.0357619999</v>
      </c>
      <c r="F24" s="104">
        <v>740282.16655210068</v>
      </c>
      <c r="G24" s="46">
        <f t="shared" ref="G24:G33" si="11">D24/C24</f>
        <v>0.74942924742082873</v>
      </c>
      <c r="H24" s="46">
        <f t="shared" ref="H24:H33" si="12">F24/E24</f>
        <v>0.72546310574699524</v>
      </c>
      <c r="I24" s="47">
        <f t="shared" ref="I24:I33" si="13">H24-G24</f>
        <v>-2.3966141673833485E-2</v>
      </c>
      <c r="J24" s="105">
        <v>1526161.8856732999</v>
      </c>
      <c r="K24" s="106">
        <v>1566552.6879582361</v>
      </c>
      <c r="L24" s="107">
        <v>1837011.7046916999</v>
      </c>
      <c r="M24" s="107">
        <v>1967771.2670664755</v>
      </c>
      <c r="N24" s="50">
        <f t="shared" si="9"/>
        <v>1.0264656080485963</v>
      </c>
      <c r="O24" s="50">
        <f t="shared" ref="O24:O33" si="14">M24/L24</f>
        <v>1.0711805820511746</v>
      </c>
      <c r="P24" s="47">
        <f t="shared" si="10"/>
        <v>4.4714974002578289E-2</v>
      </c>
      <c r="Q24" s="43">
        <v>2582383.9471162003</v>
      </c>
      <c r="R24" s="44">
        <v>2653695.3542101956</v>
      </c>
      <c r="S24" s="52">
        <v>3038417.4006650001</v>
      </c>
      <c r="T24" s="44">
        <v>3216648.388036448</v>
      </c>
      <c r="U24" s="50">
        <f t="shared" si="6"/>
        <v>1.0276145641215089</v>
      </c>
      <c r="V24" s="50">
        <f t="shared" si="7"/>
        <v>1.058659151745392</v>
      </c>
      <c r="W24" s="53">
        <f t="shared" si="8"/>
        <v>3.104458762388318E-2</v>
      </c>
    </row>
    <row r="25" spans="1:24" ht="30.6" customHeight="1" x14ac:dyDescent="0.3">
      <c r="A25" s="41">
        <v>16</v>
      </c>
      <c r="B25" s="42" t="s">
        <v>31</v>
      </c>
      <c r="C25" s="43">
        <v>83882.536338965001</v>
      </c>
      <c r="D25" s="44">
        <v>82933.177355370004</v>
      </c>
      <c r="E25" s="103">
        <v>91780.318006399975</v>
      </c>
      <c r="F25" s="104">
        <v>91787</v>
      </c>
      <c r="G25" s="46">
        <f t="shared" si="11"/>
        <v>0.98868228090101273</v>
      </c>
      <c r="H25" s="46">
        <f t="shared" si="12"/>
        <v>1.0000728042105886</v>
      </c>
      <c r="I25" s="47">
        <f t="shared" si="13"/>
        <v>1.1390523309575906E-2</v>
      </c>
      <c r="J25" s="105">
        <v>301977.130820274</v>
      </c>
      <c r="K25" s="106">
        <v>298559.43847933202</v>
      </c>
      <c r="L25" s="107">
        <v>489478.89380800002</v>
      </c>
      <c r="M25" s="107">
        <v>520040.21498950012</v>
      </c>
      <c r="N25" s="50">
        <f t="shared" si="9"/>
        <v>0.98868228090101273</v>
      </c>
      <c r="O25" s="50">
        <f t="shared" si="14"/>
        <v>1.0624364432626341</v>
      </c>
      <c r="P25" s="47">
        <f t="shared" si="10"/>
        <v>7.3754162361621356E-2</v>
      </c>
      <c r="Q25" s="43">
        <v>1291791.059620061</v>
      </c>
      <c r="R25" s="44">
        <v>1382990.2826280978</v>
      </c>
      <c r="S25" s="52">
        <v>1471636.6374104996</v>
      </c>
      <c r="T25" s="44">
        <v>1626594.0107171999</v>
      </c>
      <c r="U25" s="50">
        <f t="shared" si="6"/>
        <v>1.0705990510840508</v>
      </c>
      <c r="V25" s="50">
        <f t="shared" si="7"/>
        <v>1.1052959469528865</v>
      </c>
      <c r="W25" s="53">
        <f t="shared" si="8"/>
        <v>3.469689586883562E-2</v>
      </c>
    </row>
    <row r="26" spans="1:24" ht="30.6" customHeight="1" x14ac:dyDescent="0.3">
      <c r="A26" s="41">
        <v>17</v>
      </c>
      <c r="B26" s="42" t="s">
        <v>32</v>
      </c>
      <c r="C26" s="43">
        <v>50328.128958100002</v>
      </c>
      <c r="D26" s="44">
        <v>56754</v>
      </c>
      <c r="E26" s="103">
        <v>0</v>
      </c>
      <c r="F26" s="104">
        <v>0</v>
      </c>
      <c r="G26" s="46">
        <f t="shared" si="11"/>
        <v>1.1276795139205309</v>
      </c>
      <c r="H26" s="46" t="e">
        <f t="shared" si="12"/>
        <v>#DIV/0!</v>
      </c>
      <c r="I26" s="47" t="e">
        <f t="shared" si="13"/>
        <v>#DIV/0!</v>
      </c>
      <c r="J26" s="105">
        <v>114600.89785800003</v>
      </c>
      <c r="K26" s="106">
        <v>118446</v>
      </c>
      <c r="L26" s="107">
        <v>0</v>
      </c>
      <c r="M26" s="107">
        <v>0</v>
      </c>
      <c r="N26" s="50">
        <f t="shared" si="9"/>
        <v>1.033552111840907</v>
      </c>
      <c r="O26" s="50">
        <v>0</v>
      </c>
      <c r="P26" s="47">
        <f t="shared" si="10"/>
        <v>-1.033552111840907</v>
      </c>
      <c r="Q26" s="43">
        <v>196248.72249790002</v>
      </c>
      <c r="R26" s="44">
        <v>280434.14518029999</v>
      </c>
      <c r="S26" s="52">
        <v>414798.56124479999</v>
      </c>
      <c r="T26" s="44">
        <v>498728.5397422</v>
      </c>
      <c r="U26" s="50">
        <f t="shared" si="6"/>
        <v>1.4289730990901142</v>
      </c>
      <c r="V26" s="50">
        <f t="shared" si="7"/>
        <v>1.2023391263593786</v>
      </c>
      <c r="W26" s="53">
        <f t="shared" si="8"/>
        <v>-0.2266339727307356</v>
      </c>
    </row>
    <row r="27" spans="1:24" ht="30.6" customHeight="1" x14ac:dyDescent="0.3">
      <c r="A27" s="41">
        <v>18</v>
      </c>
      <c r="B27" s="42" t="s">
        <v>33</v>
      </c>
      <c r="C27" s="43">
        <v>25065.124100000001</v>
      </c>
      <c r="D27" s="44">
        <v>10070</v>
      </c>
      <c r="E27" s="103">
        <v>32168.827700000002</v>
      </c>
      <c r="F27" s="104">
        <v>12637.074810000002</v>
      </c>
      <c r="G27" s="46">
        <f t="shared" si="11"/>
        <v>0.40175344673438101</v>
      </c>
      <c r="H27" s="46">
        <f t="shared" si="12"/>
        <v>0.39283603766512143</v>
      </c>
      <c r="I27" s="47">
        <f t="shared" si="13"/>
        <v>-8.9174090692595853E-3</v>
      </c>
      <c r="J27" s="105">
        <v>165273.65580000001</v>
      </c>
      <c r="K27" s="106">
        <v>36969.552380649999</v>
      </c>
      <c r="L27" s="107">
        <v>205221.06889999998</v>
      </c>
      <c r="M27" s="107">
        <v>57795.188220000004</v>
      </c>
      <c r="N27" s="50">
        <f t="shared" si="9"/>
        <v>0.22368690401201857</v>
      </c>
      <c r="O27" s="50">
        <f t="shared" si="14"/>
        <v>0.28162404829965298</v>
      </c>
      <c r="P27" s="47">
        <f t="shared" si="10"/>
        <v>5.7937144287634412E-2</v>
      </c>
      <c r="Q27" s="43">
        <v>356994.74049999996</v>
      </c>
      <c r="R27" s="44">
        <v>259523.18263532</v>
      </c>
      <c r="S27" s="52">
        <v>400033.96460000001</v>
      </c>
      <c r="T27" s="44">
        <v>334644.33598000003</v>
      </c>
      <c r="U27" s="50">
        <f t="shared" si="6"/>
        <v>0.72696640368381016</v>
      </c>
      <c r="V27" s="50">
        <f t="shared" si="7"/>
        <v>0.83653980810008455</v>
      </c>
      <c r="W27" s="53">
        <f t="shared" si="8"/>
        <v>0.10957340441627439</v>
      </c>
    </row>
    <row r="28" spans="1:24" ht="30.6" customHeight="1" x14ac:dyDescent="0.3">
      <c r="A28" s="41">
        <v>19</v>
      </c>
      <c r="B28" s="42" t="s">
        <v>34</v>
      </c>
      <c r="C28" s="43">
        <v>0</v>
      </c>
      <c r="D28" s="44">
        <v>0</v>
      </c>
      <c r="E28" s="103">
        <v>0</v>
      </c>
      <c r="F28" s="104">
        <v>0</v>
      </c>
      <c r="G28" s="46">
        <v>0</v>
      </c>
      <c r="H28" s="46">
        <v>0</v>
      </c>
      <c r="I28" s="47">
        <f t="shared" si="13"/>
        <v>0</v>
      </c>
      <c r="J28" s="105">
        <v>40582.800000000003</v>
      </c>
      <c r="K28" s="106">
        <v>46285.5</v>
      </c>
      <c r="L28" s="107">
        <v>35067.501151199998</v>
      </c>
      <c r="M28" s="107">
        <v>15266.329032149999</v>
      </c>
      <c r="N28" s="50">
        <v>0</v>
      </c>
      <c r="O28" s="50">
        <f t="shared" si="14"/>
        <v>0.43534122851600993</v>
      </c>
      <c r="P28" s="47">
        <f t="shared" si="10"/>
        <v>0.43534122851600993</v>
      </c>
      <c r="Q28" s="43">
        <v>58023.750000000007</v>
      </c>
      <c r="R28" s="44">
        <v>60972</v>
      </c>
      <c r="S28" s="52">
        <v>84135.231734399989</v>
      </c>
      <c r="T28" s="44">
        <v>118337.02793482499</v>
      </c>
      <c r="U28" s="50">
        <f t="shared" si="6"/>
        <v>1.050811090286305</v>
      </c>
      <c r="V28" s="50">
        <f t="shared" si="7"/>
        <v>1.4065097997042904</v>
      </c>
      <c r="W28" s="53">
        <f t="shared" si="8"/>
        <v>0.35569870941798531</v>
      </c>
    </row>
    <row r="29" spans="1:24" ht="30.6" customHeight="1" x14ac:dyDescent="0.3">
      <c r="A29" s="41">
        <v>20</v>
      </c>
      <c r="B29" s="42" t="s">
        <v>35</v>
      </c>
      <c r="C29" s="43">
        <v>51107.265803450995</v>
      </c>
      <c r="D29" s="44">
        <v>80411.645291082066</v>
      </c>
      <c r="E29" s="103">
        <v>66288.238307199994</v>
      </c>
      <c r="F29" s="104">
        <v>99918.677715099999</v>
      </c>
      <c r="G29" s="46">
        <f t="shared" si="11"/>
        <v>1.5733896937537266</v>
      </c>
      <c r="H29" s="46">
        <f t="shared" si="12"/>
        <v>1.5073364486177208</v>
      </c>
      <c r="I29" s="47">
        <f t="shared" si="13"/>
        <v>-6.6053245136005856E-2</v>
      </c>
      <c r="J29" s="105">
        <v>160935.13265460401</v>
      </c>
      <c r="K29" s="106">
        <v>62322.07026917101</v>
      </c>
      <c r="L29" s="107">
        <v>198729.26173570001</v>
      </c>
      <c r="M29" s="107">
        <v>65007.704526699999</v>
      </c>
      <c r="N29" s="50">
        <f t="shared" si="9"/>
        <v>0.38724962810280511</v>
      </c>
      <c r="O29" s="50">
        <f t="shared" si="14"/>
        <v>0.32711692258564817</v>
      </c>
      <c r="P29" s="47">
        <f t="shared" si="10"/>
        <v>-6.0132705517156937E-2</v>
      </c>
      <c r="Q29" s="43">
        <v>498427.51952477614</v>
      </c>
      <c r="R29" s="44">
        <v>240578.60119926298</v>
      </c>
      <c r="S29" s="52">
        <v>573980.60959649994</v>
      </c>
      <c r="T29" s="44">
        <v>337580.65353009995</v>
      </c>
      <c r="U29" s="50">
        <f t="shared" si="6"/>
        <v>0.48267519704498207</v>
      </c>
      <c r="V29" s="50">
        <f t="shared" si="7"/>
        <v>0.58813947350488771</v>
      </c>
      <c r="W29" s="53">
        <f t="shared" si="8"/>
        <v>0.10546427645990564</v>
      </c>
    </row>
    <row r="30" spans="1:24" s="66" customFormat="1" ht="30.6" customHeight="1" x14ac:dyDescent="0.3">
      <c r="A30" s="41">
        <v>21</v>
      </c>
      <c r="B30" s="42" t="s">
        <v>36</v>
      </c>
      <c r="C30" s="43">
        <v>374387.43122000003</v>
      </c>
      <c r="D30" s="44">
        <v>123533.59999999999</v>
      </c>
      <c r="E30" s="103">
        <v>449581.63114000001</v>
      </c>
      <c r="F30" s="104">
        <v>226263.57437459999</v>
      </c>
      <c r="G30" s="46">
        <f t="shared" si="11"/>
        <v>0.32996193167448606</v>
      </c>
      <c r="H30" s="46">
        <f t="shared" si="12"/>
        <v>0.50327584292282035</v>
      </c>
      <c r="I30" s="47">
        <f t="shared" si="13"/>
        <v>0.17331391124833428</v>
      </c>
      <c r="J30" s="105">
        <v>705579.2392800001</v>
      </c>
      <c r="K30" s="106">
        <v>300470.67</v>
      </c>
      <c r="L30" s="107">
        <v>769384.71077000012</v>
      </c>
      <c r="M30" s="107">
        <v>490433.90367570007</v>
      </c>
      <c r="N30" s="50">
        <f t="shared" si="9"/>
        <v>0.4258496470312983</v>
      </c>
      <c r="O30" s="50">
        <f t="shared" si="14"/>
        <v>0.63743650843395872</v>
      </c>
      <c r="P30" s="47">
        <f t="shared" si="10"/>
        <v>0.21158686140266042</v>
      </c>
      <c r="Q30" s="43">
        <v>872077.33315000008</v>
      </c>
      <c r="R30" s="44">
        <v>795319.18791399989</v>
      </c>
      <c r="S30" s="52">
        <v>1011687.87862</v>
      </c>
      <c r="T30" s="44">
        <v>749717.43949680007</v>
      </c>
      <c r="U30" s="50">
        <f t="shared" si="6"/>
        <v>0.91198240990997348</v>
      </c>
      <c r="V30" s="50">
        <f t="shared" si="7"/>
        <v>0.74105606614508168</v>
      </c>
      <c r="W30" s="53">
        <f t="shared" si="8"/>
        <v>-0.1709263437648918</v>
      </c>
      <c r="X30" s="21"/>
    </row>
    <row r="31" spans="1:24" ht="30.6" customHeight="1" x14ac:dyDescent="0.3">
      <c r="A31" s="41">
        <v>22</v>
      </c>
      <c r="B31" s="42" t="s">
        <v>37</v>
      </c>
      <c r="C31" s="43">
        <v>0</v>
      </c>
      <c r="D31" s="44">
        <v>0</v>
      </c>
      <c r="E31" s="106">
        <v>0</v>
      </c>
      <c r="F31" s="106">
        <v>0</v>
      </c>
      <c r="G31" s="108">
        <v>0</v>
      </c>
      <c r="H31" s="108">
        <v>0</v>
      </c>
      <c r="I31" s="47">
        <v>0</v>
      </c>
      <c r="J31" s="105">
        <v>39064</v>
      </c>
      <c r="K31" s="106">
        <v>2843</v>
      </c>
      <c r="L31" s="107">
        <v>0</v>
      </c>
      <c r="M31" s="107">
        <v>0</v>
      </c>
      <c r="N31" s="109">
        <f t="shared" si="9"/>
        <v>7.2778005324595538E-2</v>
      </c>
      <c r="O31" s="109">
        <v>0</v>
      </c>
      <c r="P31" s="47">
        <f t="shared" si="10"/>
        <v>-7.2778005324595538E-2</v>
      </c>
      <c r="Q31" s="43">
        <v>90688</v>
      </c>
      <c r="R31" s="44">
        <v>21856.3</v>
      </c>
      <c r="S31" s="44">
        <v>181902.22084905559</v>
      </c>
      <c r="T31" s="44">
        <v>35855.180537499997</v>
      </c>
      <c r="U31" s="109">
        <f t="shared" si="6"/>
        <v>0.24100542519407198</v>
      </c>
      <c r="V31" s="109">
        <f t="shared" si="7"/>
        <v>0.1971123847204318</v>
      </c>
      <c r="W31" s="53">
        <f t="shared" si="8"/>
        <v>-4.3893040473640177E-2</v>
      </c>
    </row>
    <row r="32" spans="1:24" ht="30.6" customHeight="1" thickBot="1" x14ac:dyDescent="0.35">
      <c r="A32" s="110">
        <v>23</v>
      </c>
      <c r="B32" s="111" t="s">
        <v>38</v>
      </c>
      <c r="C32" s="112">
        <v>0</v>
      </c>
      <c r="D32" s="113">
        <v>0</v>
      </c>
      <c r="E32" s="114">
        <v>0</v>
      </c>
      <c r="F32" s="115">
        <v>0</v>
      </c>
      <c r="G32" s="116">
        <v>0</v>
      </c>
      <c r="H32" s="116">
        <v>0</v>
      </c>
      <c r="I32" s="117">
        <v>0</v>
      </c>
      <c r="J32" s="118">
        <v>24826.475604799994</v>
      </c>
      <c r="K32" s="119">
        <v>162246.9723828999</v>
      </c>
      <c r="L32" s="120">
        <v>44152.842200000006</v>
      </c>
      <c r="M32" s="120">
        <v>161087.7030768003</v>
      </c>
      <c r="N32" s="109">
        <f t="shared" si="9"/>
        <v>6.5352398369235614</v>
      </c>
      <c r="O32" s="121">
        <f t="shared" si="14"/>
        <v>3.6484107262476591</v>
      </c>
      <c r="P32" s="122">
        <v>0</v>
      </c>
      <c r="Q32" s="112">
        <v>49942.920661800003</v>
      </c>
      <c r="R32" s="123">
        <v>37455.146695300129</v>
      </c>
      <c r="S32" s="123">
        <v>76140.617209999997</v>
      </c>
      <c r="T32" s="123">
        <v>43374.047341900012</v>
      </c>
      <c r="U32" s="121"/>
      <c r="V32" s="121">
        <f t="shared" si="7"/>
        <v>0.56965715450233367</v>
      </c>
      <c r="W32" s="65">
        <f t="shared" si="8"/>
        <v>0.56965715450233367</v>
      </c>
    </row>
    <row r="33" spans="1:24" s="132" customFormat="1" ht="30.6" customHeight="1" thickBot="1" x14ac:dyDescent="0.35">
      <c r="A33" s="67"/>
      <c r="B33" s="68" t="s">
        <v>25</v>
      </c>
      <c r="C33" s="124">
        <v>1489055.6156396908</v>
      </c>
      <c r="D33" s="125">
        <v>984876.07189735898</v>
      </c>
      <c r="E33" s="69">
        <v>1779326.3340431927</v>
      </c>
      <c r="F33" s="70">
        <v>1202743.0300190838</v>
      </c>
      <c r="G33" s="126">
        <f t="shared" si="11"/>
        <v>0.66140986377749311</v>
      </c>
      <c r="H33" s="126">
        <f t="shared" si="12"/>
        <v>0.67595415579899321</v>
      </c>
      <c r="I33" s="72">
        <f t="shared" si="13"/>
        <v>1.4544292021500094E-2</v>
      </c>
      <c r="J33" s="127">
        <v>3186852.0691481973</v>
      </c>
      <c r="K33" s="128">
        <v>2648927.1506440835</v>
      </c>
      <c r="L33" s="129">
        <v>3691548.0923225731</v>
      </c>
      <c r="M33" s="129">
        <v>3364882.8293830971</v>
      </c>
      <c r="N33" s="75">
        <f t="shared" si="9"/>
        <v>0.83120492987053085</v>
      </c>
      <c r="O33" s="75">
        <f t="shared" si="14"/>
        <v>0.91150995333939933</v>
      </c>
      <c r="P33" s="76">
        <f t="shared" si="10"/>
        <v>8.0305023468868475E-2</v>
      </c>
      <c r="Q33" s="130">
        <v>6320608.6817132635</v>
      </c>
      <c r="R33" s="131">
        <v>5896811.8338710591</v>
      </c>
      <c r="S33" s="131">
        <v>7624619.2586944411</v>
      </c>
      <c r="T33" s="131">
        <v>7168006.3586704945</v>
      </c>
      <c r="U33" s="75">
        <f t="shared" si="6"/>
        <v>0.93294999434653658</v>
      </c>
      <c r="V33" s="75">
        <f t="shared" si="7"/>
        <v>0.94011335064327761</v>
      </c>
      <c r="W33" s="79">
        <f t="shared" si="8"/>
        <v>7.1633562967410302E-3</v>
      </c>
      <c r="X33" s="80"/>
    </row>
    <row r="34" spans="1:24" ht="30.6" customHeight="1" x14ac:dyDescent="0.3">
      <c r="A34" s="82" t="s">
        <v>39</v>
      </c>
      <c r="B34" s="25" t="s">
        <v>40</v>
      </c>
      <c r="C34" s="83"/>
      <c r="D34" s="84"/>
      <c r="E34" s="84"/>
      <c r="F34" s="85"/>
      <c r="G34" s="86"/>
      <c r="H34" s="86"/>
      <c r="I34" s="87"/>
      <c r="J34" s="88"/>
      <c r="K34" s="89"/>
      <c r="L34" s="90"/>
      <c r="M34" s="90"/>
      <c r="N34" s="91"/>
      <c r="O34" s="92"/>
      <c r="P34" s="87"/>
      <c r="Q34" s="133"/>
      <c r="R34" s="134"/>
      <c r="S34" s="95"/>
      <c r="T34" s="96"/>
      <c r="U34" s="91"/>
      <c r="V34" s="92"/>
      <c r="W34" s="97">
        <f t="shared" si="8"/>
        <v>0</v>
      </c>
    </row>
    <row r="35" spans="1:24" ht="30.6" customHeight="1" x14ac:dyDescent="0.3">
      <c r="A35" s="41">
        <v>24</v>
      </c>
      <c r="B35" s="42" t="s">
        <v>41</v>
      </c>
      <c r="C35" s="43">
        <v>0</v>
      </c>
      <c r="D35" s="44">
        <v>0</v>
      </c>
      <c r="E35" s="44">
        <v>169.48506769999989</v>
      </c>
      <c r="F35" s="135">
        <v>18.965924900000001</v>
      </c>
      <c r="G35" s="46">
        <v>0</v>
      </c>
      <c r="H35" s="46">
        <v>0</v>
      </c>
      <c r="I35" s="47">
        <f>H35-G35</f>
        <v>0</v>
      </c>
      <c r="J35" s="105">
        <v>51787.116053000005</v>
      </c>
      <c r="K35" s="106">
        <v>123751</v>
      </c>
      <c r="L35" s="44">
        <v>58173.396414799965</v>
      </c>
      <c r="M35" s="107">
        <v>78564.482312163469</v>
      </c>
      <c r="N35" s="50">
        <f>K35/J35</f>
        <v>2.389609799343734</v>
      </c>
      <c r="O35" s="50">
        <f>M35/L35</f>
        <v>1.3505225266884329</v>
      </c>
      <c r="P35" s="47">
        <f>O35-N35</f>
        <v>-1.0390872726553011</v>
      </c>
      <c r="Q35" s="43">
        <v>266157.30189240008</v>
      </c>
      <c r="R35" s="44">
        <v>58305.266919423972</v>
      </c>
      <c r="S35" s="52">
        <v>345238.48830580135</v>
      </c>
      <c r="T35" s="44">
        <v>201139.97680479212</v>
      </c>
      <c r="U35" s="50">
        <f t="shared" si="6"/>
        <v>0.21906318746421299</v>
      </c>
      <c r="V35" s="50">
        <f t="shared" si="7"/>
        <v>0.58261168327972945</v>
      </c>
      <c r="W35" s="53">
        <f t="shared" si="8"/>
        <v>0.36354849581551646</v>
      </c>
    </row>
    <row r="36" spans="1:24" ht="30.6" customHeight="1" x14ac:dyDescent="0.3">
      <c r="A36" s="41">
        <v>25</v>
      </c>
      <c r="B36" s="42" t="s">
        <v>42</v>
      </c>
      <c r="C36" s="43">
        <v>119.12030970000002</v>
      </c>
      <c r="D36" s="44">
        <v>99321.096920799871</v>
      </c>
      <c r="E36" s="44">
        <v>236218.04228939995</v>
      </c>
      <c r="F36" s="45">
        <v>124065.76668830012</v>
      </c>
      <c r="G36" s="46">
        <f>D36/C36</f>
        <v>833.78810188570094</v>
      </c>
      <c r="H36" s="46">
        <f>F36/E36</f>
        <v>0.52521714889289572</v>
      </c>
      <c r="I36" s="47">
        <f t="shared" ref="I36:I39" si="15">H36-G36</f>
        <v>-833.26288473680802</v>
      </c>
      <c r="J36" s="105">
        <v>223200.99398649999</v>
      </c>
      <c r="K36" s="106">
        <v>152246.61656710002</v>
      </c>
      <c r="L36" s="44">
        <v>250826.99608640003</v>
      </c>
      <c r="M36" s="107">
        <v>184604.96887430002</v>
      </c>
      <c r="N36" s="50">
        <f t="shared" ref="N36:N39" si="16">K36/J36</f>
        <v>0.68210545951380686</v>
      </c>
      <c r="O36" s="50">
        <f t="shared" ref="O36:O39" si="17">M36/L36</f>
        <v>0.7359852478188228</v>
      </c>
      <c r="P36" s="47">
        <f t="shared" ref="P36:P39" si="18">O36-N36</f>
        <v>5.3879788305015941E-2</v>
      </c>
      <c r="Q36" s="43">
        <v>99047.222681400002</v>
      </c>
      <c r="R36" s="44">
        <v>139591.56546349972</v>
      </c>
      <c r="S36" s="52">
        <v>106406.96712639999</v>
      </c>
      <c r="T36" s="44">
        <v>171257.30858659971</v>
      </c>
      <c r="U36" s="50">
        <f t="shared" si="6"/>
        <v>1.409343560419827</v>
      </c>
      <c r="V36" s="50">
        <f t="shared" si="7"/>
        <v>1.6094557829391427</v>
      </c>
      <c r="W36" s="53">
        <f t="shared" si="8"/>
        <v>0.20011222251931571</v>
      </c>
    </row>
    <row r="37" spans="1:24" ht="30.6" customHeight="1" x14ac:dyDescent="0.3">
      <c r="A37" s="41">
        <v>26</v>
      </c>
      <c r="B37" s="42" t="s">
        <v>43</v>
      </c>
      <c r="C37" s="43">
        <v>211375.82344870002</v>
      </c>
      <c r="D37" s="44">
        <v>0</v>
      </c>
      <c r="E37" s="136">
        <v>0</v>
      </c>
      <c r="F37" s="135">
        <v>0</v>
      </c>
      <c r="G37" s="46">
        <v>0</v>
      </c>
      <c r="H37" s="46">
        <v>0</v>
      </c>
      <c r="I37" s="47">
        <f t="shared" si="15"/>
        <v>0</v>
      </c>
      <c r="J37" s="105">
        <v>71907.782348199995</v>
      </c>
      <c r="K37" s="106">
        <v>15145.4091343</v>
      </c>
      <c r="L37" s="44">
        <v>96284.107552699992</v>
      </c>
      <c r="M37" s="107">
        <v>22898.575056100002</v>
      </c>
      <c r="N37" s="50">
        <f t="shared" si="16"/>
        <v>0.21062267031072085</v>
      </c>
      <c r="O37" s="50">
        <f t="shared" si="17"/>
        <v>0.2378229973577595</v>
      </c>
      <c r="P37" s="47">
        <f t="shared" si="18"/>
        <v>2.7200327047038647E-2</v>
      </c>
      <c r="Q37" s="43">
        <v>93119.209445699991</v>
      </c>
      <c r="R37" s="44">
        <v>17735.0377109</v>
      </c>
      <c r="S37" s="52">
        <v>114120.6751564</v>
      </c>
      <c r="T37" s="44">
        <v>33207.655293399999</v>
      </c>
      <c r="U37" s="50">
        <f t="shared" si="6"/>
        <v>0.1904552005592543</v>
      </c>
      <c r="V37" s="50">
        <f t="shared" si="7"/>
        <v>0.29098719621041147</v>
      </c>
      <c r="W37" s="53">
        <f t="shared" si="8"/>
        <v>0.10053199565115717</v>
      </c>
    </row>
    <row r="38" spans="1:24" ht="30.6" customHeight="1" thickBot="1" x14ac:dyDescent="0.35">
      <c r="A38" s="54">
        <v>27</v>
      </c>
      <c r="B38" s="55" t="s">
        <v>44</v>
      </c>
      <c r="C38" s="56">
        <v>0</v>
      </c>
      <c r="D38" s="57">
        <v>0</v>
      </c>
      <c r="E38" s="137">
        <v>0</v>
      </c>
      <c r="F38" s="138">
        <v>0</v>
      </c>
      <c r="G38" s="59">
        <v>0</v>
      </c>
      <c r="H38" s="59">
        <v>0</v>
      </c>
      <c r="I38" s="60">
        <f t="shared" si="15"/>
        <v>0</v>
      </c>
      <c r="J38" s="100">
        <v>4660.5183093000014</v>
      </c>
      <c r="K38" s="101">
        <v>3879.0256600000016</v>
      </c>
      <c r="L38" s="57">
        <v>9235.2191400000011</v>
      </c>
      <c r="M38" s="102">
        <v>4024.3798099999976</v>
      </c>
      <c r="N38" s="63">
        <f t="shared" si="16"/>
        <v>0.83231636538353648</v>
      </c>
      <c r="O38" s="63">
        <f t="shared" si="17"/>
        <v>0.43576440894287183</v>
      </c>
      <c r="P38" s="60">
        <f t="shared" si="18"/>
        <v>-0.39655195644066465</v>
      </c>
      <c r="Q38" s="56">
        <v>86046.071857100003</v>
      </c>
      <c r="R38" s="57">
        <v>25927.336240000011</v>
      </c>
      <c r="S38" s="64">
        <v>112191.98841000002</v>
      </c>
      <c r="T38" s="57">
        <v>36600.466579999978</v>
      </c>
      <c r="U38" s="63">
        <f t="shared" si="6"/>
        <v>0.3013192314352075</v>
      </c>
      <c r="V38" s="63">
        <f t="shared" si="7"/>
        <v>0.32623066137526147</v>
      </c>
      <c r="W38" s="65">
        <f t="shared" si="8"/>
        <v>2.4911429940053964E-2</v>
      </c>
    </row>
    <row r="39" spans="1:24" s="81" customFormat="1" ht="30.6" customHeight="1" thickBot="1" x14ac:dyDescent="0.35">
      <c r="A39" s="67"/>
      <c r="B39" s="68" t="s">
        <v>25</v>
      </c>
      <c r="C39" s="69">
        <v>211494.94375840001</v>
      </c>
      <c r="D39" s="139">
        <v>99321.096920799871</v>
      </c>
      <c r="E39" s="69">
        <v>236387.52735709996</v>
      </c>
      <c r="F39" s="70">
        <v>124084.73261320012</v>
      </c>
      <c r="G39" s="126">
        <f t="shared" ref="G39" si="19">D39/C39</f>
        <v>0.46961452201078968</v>
      </c>
      <c r="H39" s="126">
        <f t="shared" ref="H39" si="20">F39/E39</f>
        <v>0.52492081118032474</v>
      </c>
      <c r="I39" s="72">
        <f t="shared" si="15"/>
        <v>5.5306289169535061E-2</v>
      </c>
      <c r="J39" s="140">
        <v>351556.41069699998</v>
      </c>
      <c r="K39" s="141">
        <v>295022.05136140005</v>
      </c>
      <c r="L39" s="141">
        <v>414519.71919389995</v>
      </c>
      <c r="M39" s="141">
        <v>290092.40605256351</v>
      </c>
      <c r="N39" s="75">
        <f t="shared" si="16"/>
        <v>0.839188370300191</v>
      </c>
      <c r="O39" s="75">
        <f t="shared" si="17"/>
        <v>0.69982775877754311</v>
      </c>
      <c r="P39" s="76">
        <f t="shared" si="18"/>
        <v>-0.13936061152264789</v>
      </c>
      <c r="Q39" s="130">
        <v>544369.80587660009</v>
      </c>
      <c r="R39" s="142">
        <v>241559.20633382371</v>
      </c>
      <c r="S39" s="131">
        <v>677958.11899860133</v>
      </c>
      <c r="T39" s="142">
        <v>442205.40726479178</v>
      </c>
      <c r="U39" s="75">
        <f t="shared" si="6"/>
        <v>0.44374100790700599</v>
      </c>
      <c r="V39" s="75">
        <f t="shared" si="7"/>
        <v>0.65226065574369807</v>
      </c>
      <c r="W39" s="79">
        <f t="shared" si="8"/>
        <v>0.20851964783669208</v>
      </c>
      <c r="X39" s="80"/>
    </row>
    <row r="40" spans="1:24" ht="30.6" customHeight="1" x14ac:dyDescent="0.3">
      <c r="A40" s="82" t="s">
        <v>45</v>
      </c>
      <c r="B40" s="25" t="s">
        <v>46</v>
      </c>
      <c r="C40" s="143"/>
      <c r="D40" s="144"/>
      <c r="E40" s="144"/>
      <c r="F40" s="145"/>
      <c r="G40" s="86"/>
      <c r="H40" s="86"/>
      <c r="I40" s="87"/>
      <c r="J40" s="146"/>
      <c r="K40" s="147"/>
      <c r="L40" s="147"/>
      <c r="M40" s="147"/>
      <c r="N40" s="91"/>
      <c r="O40" s="92"/>
      <c r="P40" s="87"/>
      <c r="Q40" s="133"/>
      <c r="R40" s="134"/>
      <c r="S40" s="95"/>
      <c r="T40" s="96"/>
      <c r="U40" s="91"/>
      <c r="V40" s="92"/>
      <c r="W40" s="97">
        <f t="shared" si="8"/>
        <v>0</v>
      </c>
    </row>
    <row r="41" spans="1:24" ht="30.6" customHeight="1" x14ac:dyDescent="0.3">
      <c r="A41" s="54">
        <v>28</v>
      </c>
      <c r="B41" s="55" t="s">
        <v>47</v>
      </c>
      <c r="C41" s="148">
        <v>807469</v>
      </c>
      <c r="D41" s="149">
        <v>588202</v>
      </c>
      <c r="E41" s="150">
        <v>886686</v>
      </c>
      <c r="F41" s="149">
        <v>680629</v>
      </c>
      <c r="G41" s="59">
        <f>D41/C41</f>
        <v>0.72845149473230553</v>
      </c>
      <c r="H41" s="59">
        <f>F41/E41</f>
        <v>0.76760995436941604</v>
      </c>
      <c r="I41" s="60">
        <f>H41-G41</f>
        <v>3.915845963711051E-2</v>
      </c>
      <c r="J41" s="56">
        <v>194692</v>
      </c>
      <c r="K41" s="57">
        <v>138772</v>
      </c>
      <c r="L41" s="57">
        <v>202089</v>
      </c>
      <c r="M41" s="57">
        <v>166598</v>
      </c>
      <c r="N41" s="63">
        <f>K41/J41</f>
        <v>0.71277710434943398</v>
      </c>
      <c r="O41" s="50">
        <f>M41/L41</f>
        <v>0.82437935760976599</v>
      </c>
      <c r="P41" s="60">
        <f>O41-N41</f>
        <v>0.11160225326033202</v>
      </c>
      <c r="Q41" s="56">
        <v>133623</v>
      </c>
      <c r="R41" s="57">
        <v>55488</v>
      </c>
      <c r="S41" s="64">
        <v>134037</v>
      </c>
      <c r="T41" s="57">
        <v>60553</v>
      </c>
      <c r="U41" s="63">
        <f t="shared" si="6"/>
        <v>0.41525785231584383</v>
      </c>
      <c r="V41" s="50">
        <f t="shared" si="7"/>
        <v>0.45176331908353662</v>
      </c>
      <c r="W41" s="53">
        <f t="shared" si="8"/>
        <v>3.6505466767692785E-2</v>
      </c>
    </row>
    <row r="42" spans="1:24" ht="30.6" customHeight="1" thickBot="1" x14ac:dyDescent="0.35">
      <c r="A42" s="110"/>
      <c r="B42" s="111"/>
      <c r="C42" s="151"/>
      <c r="D42" s="152"/>
      <c r="G42" s="116"/>
      <c r="H42" s="116"/>
      <c r="I42" s="117"/>
      <c r="J42" s="112"/>
      <c r="K42" s="113"/>
      <c r="L42" s="113"/>
      <c r="M42" s="113"/>
      <c r="N42" s="121"/>
      <c r="O42" s="121"/>
      <c r="P42" s="122"/>
      <c r="Q42" s="112"/>
      <c r="R42" s="123"/>
      <c r="S42" s="123"/>
      <c r="T42" s="123"/>
      <c r="U42" s="121"/>
      <c r="V42" s="121"/>
      <c r="W42" s="65"/>
    </row>
    <row r="43" spans="1:24" s="81" customFormat="1" ht="30.6" customHeight="1" thickBot="1" x14ac:dyDescent="0.35">
      <c r="A43" s="67"/>
      <c r="B43" s="68" t="s">
        <v>25</v>
      </c>
      <c r="C43" s="186">
        <v>807469</v>
      </c>
      <c r="D43" s="187">
        <v>588202</v>
      </c>
      <c r="E43" s="155">
        <v>886686</v>
      </c>
      <c r="F43" s="188">
        <v>680629</v>
      </c>
      <c r="G43" s="126">
        <f>D43/C43</f>
        <v>0.72845149473230553</v>
      </c>
      <c r="H43" s="71">
        <v>0.76759999999999995</v>
      </c>
      <c r="I43" s="72">
        <f>H43-G43</f>
        <v>3.9148505267694422E-2</v>
      </c>
      <c r="J43" s="140">
        <v>194692</v>
      </c>
      <c r="K43" s="141">
        <v>138772</v>
      </c>
      <c r="L43" s="141">
        <v>202089</v>
      </c>
      <c r="M43" s="141">
        <v>166598</v>
      </c>
      <c r="N43" s="75">
        <f>K43/J43</f>
        <v>0.71277710434943398</v>
      </c>
      <c r="O43" s="75">
        <f>M43/L43</f>
        <v>0.82437935760976599</v>
      </c>
      <c r="P43" s="76">
        <f>O43-N43</f>
        <v>0.11160225326033202</v>
      </c>
      <c r="Q43" s="140">
        <v>133623</v>
      </c>
      <c r="R43" s="140">
        <v>55488</v>
      </c>
      <c r="S43" s="156">
        <v>134037</v>
      </c>
      <c r="T43" s="156">
        <v>60553</v>
      </c>
      <c r="U43" s="75">
        <f t="shared" si="6"/>
        <v>0.41525785231584383</v>
      </c>
      <c r="V43" s="75">
        <f t="shared" si="7"/>
        <v>0.45176331908353662</v>
      </c>
      <c r="W43" s="79">
        <f t="shared" si="8"/>
        <v>3.6505466767692785E-2</v>
      </c>
      <c r="X43" s="80"/>
    </row>
    <row r="44" spans="1:24" ht="30.6" customHeight="1" x14ac:dyDescent="0.3">
      <c r="A44" s="82" t="s">
        <v>48</v>
      </c>
      <c r="B44" s="25" t="s">
        <v>49</v>
      </c>
      <c r="C44" s="83"/>
      <c r="D44" s="84"/>
      <c r="E44" s="84"/>
      <c r="F44" s="85"/>
      <c r="G44" s="86"/>
      <c r="H44" s="86"/>
      <c r="I44" s="87"/>
      <c r="J44" s="146"/>
      <c r="K44" s="147"/>
      <c r="L44" s="147"/>
      <c r="M44" s="147"/>
      <c r="N44" s="91"/>
      <c r="O44" s="157"/>
      <c r="P44" s="87"/>
      <c r="Q44" s="133"/>
      <c r="R44" s="134"/>
      <c r="S44" s="95"/>
      <c r="T44" s="96"/>
      <c r="U44" s="91"/>
      <c r="V44" s="157"/>
      <c r="W44" s="97">
        <f t="shared" si="8"/>
        <v>0</v>
      </c>
    </row>
    <row r="45" spans="1:24" ht="30.6" customHeight="1" thickBot="1" x14ac:dyDescent="0.35">
      <c r="A45" s="54">
        <v>29</v>
      </c>
      <c r="B45" s="55" t="s">
        <v>50</v>
      </c>
      <c r="C45" s="148">
        <v>999030.98727131193</v>
      </c>
      <c r="D45" s="149">
        <v>686663</v>
      </c>
      <c r="E45" s="158">
        <v>1062298</v>
      </c>
      <c r="F45" s="149">
        <v>718498</v>
      </c>
      <c r="G45" s="59">
        <f>D45/C45</f>
        <v>0.68732903057942829</v>
      </c>
      <c r="H45" s="59">
        <f>F45/E45</f>
        <v>0.67636200011672809</v>
      </c>
      <c r="I45" s="60">
        <f>H45-G45</f>
        <v>-1.09670304627002E-2</v>
      </c>
      <c r="J45" s="56">
        <v>426486.55698020005</v>
      </c>
      <c r="K45" s="57">
        <v>316580</v>
      </c>
      <c r="L45" s="57">
        <v>454959</v>
      </c>
      <c r="M45" s="57">
        <v>343792</v>
      </c>
      <c r="N45" s="63">
        <f>K45/J45</f>
        <v>0.74229772267991423</v>
      </c>
      <c r="O45" s="63">
        <f>M45/L45</f>
        <v>0.75565490516727885</v>
      </c>
      <c r="P45" s="60">
        <f>O45-N45</f>
        <v>1.3357182487364616E-2</v>
      </c>
      <c r="Q45" s="56">
        <v>295453.72574848798</v>
      </c>
      <c r="R45" s="56">
        <v>121553.24896870001</v>
      </c>
      <c r="S45" s="64">
        <v>264950</v>
      </c>
      <c r="T45" s="56">
        <v>111208</v>
      </c>
      <c r="U45" s="63">
        <f t="shared" si="6"/>
        <v>0.41141213792705766</v>
      </c>
      <c r="V45" s="63">
        <f t="shared" si="7"/>
        <v>0.41973202491036044</v>
      </c>
      <c r="W45" s="65">
        <f t="shared" si="8"/>
        <v>8.3198869833027711E-3</v>
      </c>
    </row>
    <row r="46" spans="1:24" s="132" customFormat="1" ht="30.6" customHeight="1" thickBot="1" x14ac:dyDescent="0.35">
      <c r="A46" s="67"/>
      <c r="B46" s="68" t="s">
        <v>25</v>
      </c>
      <c r="C46" s="69">
        <v>999030.98727131193</v>
      </c>
      <c r="D46" s="159">
        <v>686663</v>
      </c>
      <c r="E46" s="139">
        <v>1062298</v>
      </c>
      <c r="F46" s="189">
        <v>718498</v>
      </c>
      <c r="G46" s="126">
        <f>D46/C46</f>
        <v>0.68732903057942829</v>
      </c>
      <c r="H46" s="126">
        <f>F46/E46</f>
        <v>0.67636200011672809</v>
      </c>
      <c r="I46" s="72">
        <f>H46-G46</f>
        <v>-1.09670304627002E-2</v>
      </c>
      <c r="J46" s="140">
        <v>426486.55698020005</v>
      </c>
      <c r="K46" s="141">
        <v>316580</v>
      </c>
      <c r="L46" s="141">
        <v>454959</v>
      </c>
      <c r="M46" s="141">
        <v>343792</v>
      </c>
      <c r="N46" s="75">
        <f>K46/J46</f>
        <v>0.74229772267991423</v>
      </c>
      <c r="O46" s="75">
        <f>M46/L46</f>
        <v>0.75565490516727885</v>
      </c>
      <c r="P46" s="76">
        <f>O46-N46</f>
        <v>1.3357182487364616E-2</v>
      </c>
      <c r="Q46" s="160">
        <v>295453.72574848798</v>
      </c>
      <c r="R46" s="160">
        <v>121553.24896870001</v>
      </c>
      <c r="S46" s="156">
        <v>264950</v>
      </c>
      <c r="T46" s="140">
        <v>111208</v>
      </c>
      <c r="U46" s="75">
        <f t="shared" si="6"/>
        <v>0.41141213792705766</v>
      </c>
      <c r="V46" s="75">
        <f t="shared" si="7"/>
        <v>0.41973202491036044</v>
      </c>
      <c r="W46" s="79">
        <f t="shared" si="8"/>
        <v>8.3198869833027711E-3</v>
      </c>
      <c r="X46" s="80"/>
    </row>
    <row r="47" spans="1:24" ht="30.6" customHeight="1" thickBot="1" x14ac:dyDescent="0.35">
      <c r="A47" s="110"/>
      <c r="B47" s="161" t="s">
        <v>51</v>
      </c>
      <c r="C47" s="162"/>
      <c r="D47" s="163"/>
      <c r="E47" s="163"/>
      <c r="F47" s="164"/>
      <c r="G47" s="165"/>
      <c r="H47" s="165"/>
      <c r="I47" s="122"/>
      <c r="J47" s="112"/>
      <c r="K47" s="113"/>
      <c r="L47" s="113"/>
      <c r="M47" s="113"/>
      <c r="N47" s="166"/>
      <c r="O47" s="167"/>
      <c r="P47" s="122"/>
      <c r="Q47" s="168"/>
      <c r="R47" s="169"/>
      <c r="S47" s="123"/>
      <c r="T47" s="112"/>
      <c r="U47" s="166"/>
      <c r="V47" s="167"/>
      <c r="W47" s="170">
        <f t="shared" si="8"/>
        <v>0</v>
      </c>
    </row>
    <row r="48" spans="1:24" s="81" customFormat="1" ht="30.6" customHeight="1" thickBot="1" x14ac:dyDescent="0.35">
      <c r="A48" s="67"/>
      <c r="B48" s="68" t="s">
        <v>52</v>
      </c>
      <c r="C48" s="69">
        <f>C20+C33+C39</f>
        <v>9363294.3091918901</v>
      </c>
      <c r="D48" s="69">
        <f t="shared" ref="D48:F48" si="21">D20+D33+D39</f>
        <v>5301706.1113346908</v>
      </c>
      <c r="E48" s="69">
        <f t="shared" si="21"/>
        <v>10534237.372601992</v>
      </c>
      <c r="F48" s="69">
        <f t="shared" si="21"/>
        <v>4818775.4025977841</v>
      </c>
      <c r="G48" s="171">
        <f>D48/C48</f>
        <v>0.56622230769036463</v>
      </c>
      <c r="H48" s="171">
        <f>F48/E48</f>
        <v>0.45743941703181218</v>
      </c>
      <c r="I48" s="76">
        <f>H48-G48</f>
        <v>-0.10878289065855246</v>
      </c>
      <c r="J48" s="140">
        <f>J20+J33+J39</f>
        <v>15083947.897820421</v>
      </c>
      <c r="K48" s="140">
        <f t="shared" ref="K48:M48" si="22">K20+K33+K39</f>
        <v>7127950.6224163193</v>
      </c>
      <c r="L48" s="140">
        <f t="shared" si="22"/>
        <v>16140876.861920472</v>
      </c>
      <c r="M48" s="140">
        <f t="shared" si="22"/>
        <v>7927417.981474461</v>
      </c>
      <c r="N48" s="172">
        <f>K48/J48</f>
        <v>0.47255205803556799</v>
      </c>
      <c r="O48" s="173">
        <f>M48/L48</f>
        <v>0.49113923916840052</v>
      </c>
      <c r="P48" s="76">
        <f>O48-N48</f>
        <v>1.8587181132832531E-2</v>
      </c>
      <c r="Q48" s="130">
        <f>Q20+Q33+Q39</f>
        <v>22932847.239226718</v>
      </c>
      <c r="R48" s="130">
        <f t="shared" ref="R48:T48" si="23">R20+R33+R39</f>
        <v>14968156.846503228</v>
      </c>
      <c r="S48" s="130">
        <f t="shared" si="23"/>
        <v>24948787.056209654</v>
      </c>
      <c r="T48" s="130">
        <f t="shared" si="23"/>
        <v>17613389.603882786</v>
      </c>
      <c r="U48" s="172">
        <f t="shared" si="6"/>
        <v>0.65269509234335898</v>
      </c>
      <c r="V48" s="173">
        <f t="shared" si="7"/>
        <v>0.70598180040575897</v>
      </c>
      <c r="W48" s="79">
        <f t="shared" si="8"/>
        <v>5.328670806239999E-2</v>
      </c>
      <c r="X48" s="80"/>
    </row>
    <row r="49" spans="1:24" s="81" customFormat="1" ht="30.6" customHeight="1" thickBot="1" x14ac:dyDescent="0.35">
      <c r="A49" s="67"/>
      <c r="B49" s="68" t="s">
        <v>53</v>
      </c>
      <c r="C49" s="153">
        <v>807469</v>
      </c>
      <c r="D49" s="174">
        <v>588202</v>
      </c>
      <c r="E49" s="139">
        <v>886686</v>
      </c>
      <c r="F49" s="154">
        <v>680629</v>
      </c>
      <c r="G49" s="171">
        <f t="shared" ref="G49:G50" si="24">D49/C49</f>
        <v>0.72845149473230553</v>
      </c>
      <c r="H49" s="171">
        <f t="shared" ref="H49:H50" si="25">F49/E49</f>
        <v>0.76760995436941604</v>
      </c>
      <c r="I49" s="76">
        <f t="shared" ref="I49:I50" si="26">H49-G49</f>
        <v>3.915845963711051E-2</v>
      </c>
      <c r="J49" s="140">
        <v>194692</v>
      </c>
      <c r="K49" s="175">
        <v>138772</v>
      </c>
      <c r="L49" s="141">
        <v>202089</v>
      </c>
      <c r="M49" s="141">
        <v>166598</v>
      </c>
      <c r="N49" s="172">
        <f t="shared" ref="N49:N50" si="27">K49/J49</f>
        <v>0.71277710434943398</v>
      </c>
      <c r="O49" s="173">
        <f t="shared" ref="O49:O50" si="28">M49/L49</f>
        <v>0.82437935760976599</v>
      </c>
      <c r="P49" s="76">
        <f t="shared" ref="P49:P50" si="29">O49-N49</f>
        <v>0.11160225326033202</v>
      </c>
      <c r="Q49" s="130">
        <v>133623</v>
      </c>
      <c r="R49" s="131">
        <v>55488</v>
      </c>
      <c r="S49" s="131">
        <v>134037</v>
      </c>
      <c r="T49" s="130">
        <v>60553</v>
      </c>
      <c r="U49" s="172">
        <f t="shared" si="6"/>
        <v>0.41525785231584383</v>
      </c>
      <c r="V49" s="173">
        <f t="shared" si="7"/>
        <v>0.45176331908353662</v>
      </c>
      <c r="W49" s="79">
        <f t="shared" si="8"/>
        <v>3.6505466767692785E-2</v>
      </c>
      <c r="X49" s="80"/>
    </row>
    <row r="50" spans="1:24" s="81" customFormat="1" ht="30.6" customHeight="1" thickBot="1" x14ac:dyDescent="0.35">
      <c r="A50" s="67"/>
      <c r="B50" s="68" t="s">
        <v>54</v>
      </c>
      <c r="C50" s="69">
        <f>SUM(C48:C49)</f>
        <v>10170763.30919189</v>
      </c>
      <c r="D50" s="69">
        <f t="shared" ref="D50:F50" si="30">SUM(D48:D49)</f>
        <v>5889908.1113346908</v>
      </c>
      <c r="E50" s="69">
        <f t="shared" si="30"/>
        <v>11420923.372601992</v>
      </c>
      <c r="F50" s="69">
        <f t="shared" si="30"/>
        <v>5499404.4025977841</v>
      </c>
      <c r="G50" s="171">
        <f t="shared" si="24"/>
        <v>0.57910187586527062</v>
      </c>
      <c r="H50" s="171">
        <f t="shared" si="25"/>
        <v>0.48152012085034002</v>
      </c>
      <c r="I50" s="76">
        <f t="shared" si="26"/>
        <v>-9.7581755014930605E-2</v>
      </c>
      <c r="J50" s="140">
        <f>SUM(J48:J49)</f>
        <v>15278639.897820421</v>
      </c>
      <c r="K50" s="140">
        <f t="shared" ref="K50:M50" si="31">SUM(K48:K49)</f>
        <v>7266722.6224163193</v>
      </c>
      <c r="L50" s="140">
        <f t="shared" si="31"/>
        <v>16342965.861920472</v>
      </c>
      <c r="M50" s="140">
        <f t="shared" si="31"/>
        <v>8094015.981474461</v>
      </c>
      <c r="N50" s="172">
        <f t="shared" si="27"/>
        <v>0.47561318749667997</v>
      </c>
      <c r="O50" s="173">
        <f t="shared" si="28"/>
        <v>0.49525992098739707</v>
      </c>
      <c r="P50" s="76">
        <f t="shared" si="29"/>
        <v>1.9646733490717105E-2</v>
      </c>
      <c r="Q50" s="130">
        <f>SUM(Q48:Q49)</f>
        <v>23066470.239226718</v>
      </c>
      <c r="R50" s="130">
        <f t="shared" ref="R50:T50" si="32">SUM(R48:R49)</f>
        <v>15023644.846503228</v>
      </c>
      <c r="S50" s="130">
        <f t="shared" si="32"/>
        <v>25082824.056209654</v>
      </c>
      <c r="T50" s="130">
        <f t="shared" si="32"/>
        <v>17673942.603882786</v>
      </c>
      <c r="U50" s="172">
        <f t="shared" si="6"/>
        <v>0.65131962934467957</v>
      </c>
      <c r="V50" s="173">
        <f t="shared" si="7"/>
        <v>0.7046233137176322</v>
      </c>
      <c r="W50" s="79">
        <f t="shared" si="8"/>
        <v>5.3303684372952631E-2</v>
      </c>
      <c r="X50" s="80"/>
    </row>
    <row r="51" spans="1:24" ht="30.6" customHeight="1" thickBot="1" x14ac:dyDescent="0.35">
      <c r="A51" s="110"/>
      <c r="B51" s="161" t="s">
        <v>55</v>
      </c>
      <c r="C51" s="162"/>
      <c r="D51" s="163"/>
      <c r="E51" s="163"/>
      <c r="F51" s="164"/>
      <c r="G51" s="165"/>
      <c r="H51" s="165"/>
      <c r="I51" s="122"/>
      <c r="J51" s="112"/>
      <c r="K51" s="113"/>
      <c r="L51" s="113"/>
      <c r="M51" s="113"/>
      <c r="N51" s="166"/>
      <c r="O51" s="167"/>
      <c r="P51" s="122"/>
      <c r="Q51" s="176"/>
      <c r="R51" s="177"/>
      <c r="S51" s="178"/>
      <c r="T51" s="179"/>
      <c r="U51" s="166"/>
      <c r="V51" s="167"/>
      <c r="W51" s="170">
        <f t="shared" si="8"/>
        <v>0</v>
      </c>
    </row>
    <row r="52" spans="1:24" s="81" customFormat="1" ht="30.6" customHeight="1" thickBot="1" x14ac:dyDescent="0.35">
      <c r="A52" s="67"/>
      <c r="B52" s="68" t="s">
        <v>56</v>
      </c>
      <c r="C52" s="69">
        <f>C46+C50</f>
        <v>11169794.296463203</v>
      </c>
      <c r="D52" s="69">
        <f t="shared" ref="D52:F52" si="33">D46+D50</f>
        <v>6576571.1113346908</v>
      </c>
      <c r="E52" s="69">
        <f t="shared" si="33"/>
        <v>12483221.372601992</v>
      </c>
      <c r="F52" s="69">
        <f t="shared" si="33"/>
        <v>6217902.4025977841</v>
      </c>
      <c r="G52" s="171">
        <f>D52/C52</f>
        <v>0.58878175701204205</v>
      </c>
      <c r="H52" s="171">
        <f>F52/E52</f>
        <v>0.49810078801011681</v>
      </c>
      <c r="I52" s="76">
        <f>H52-G52</f>
        <v>-9.0680969001925238E-2</v>
      </c>
      <c r="J52" s="140">
        <f>J46+J50</f>
        <v>15705126.454800621</v>
      </c>
      <c r="K52" s="140">
        <f t="shared" ref="K52:M52" si="34">K46+K50</f>
        <v>7583302.6224163193</v>
      </c>
      <c r="L52" s="140">
        <f t="shared" si="34"/>
        <v>16797924.861920472</v>
      </c>
      <c r="M52" s="140">
        <f t="shared" si="34"/>
        <v>8437807.981474461</v>
      </c>
      <c r="N52" s="172">
        <f>K52/J52</f>
        <v>0.48285524120044981</v>
      </c>
      <c r="O52" s="173">
        <f>M52/L52</f>
        <v>0.50231252079251076</v>
      </c>
      <c r="P52" s="76">
        <f>O52-N52</f>
        <v>1.945727959206095E-2</v>
      </c>
      <c r="Q52" s="130">
        <f>Q46+Q50</f>
        <v>23361923.964975204</v>
      </c>
      <c r="R52" s="130">
        <f t="shared" ref="R52:T52" si="35">R46+R50</f>
        <v>15145198.095471928</v>
      </c>
      <c r="S52" s="130">
        <f t="shared" si="35"/>
        <v>25347774.056209654</v>
      </c>
      <c r="T52" s="130">
        <f t="shared" si="35"/>
        <v>17785150.603882786</v>
      </c>
      <c r="U52" s="172">
        <f>R52/Q52</f>
        <v>0.64828556578550622</v>
      </c>
      <c r="V52" s="173">
        <f t="shared" si="7"/>
        <v>0.70164546064058875</v>
      </c>
      <c r="W52" s="79">
        <f t="shared" si="8"/>
        <v>5.3359894855082524E-2</v>
      </c>
      <c r="X52" s="80"/>
    </row>
    <row r="53" spans="1:24" x14ac:dyDescent="0.25">
      <c r="A53" s="180"/>
      <c r="B53" s="180"/>
      <c r="H53" s="182"/>
      <c r="N53" s="183"/>
      <c r="O53" s="183"/>
      <c r="V53" s="183" t="s">
        <v>57</v>
      </c>
    </row>
  </sheetData>
  <mergeCells count="21">
    <mergeCell ref="H1:I1"/>
    <mergeCell ref="O1:P1"/>
    <mergeCell ref="V1:W1"/>
    <mergeCell ref="A2:W2"/>
    <mergeCell ref="H3:I3"/>
    <mergeCell ref="O3:P3"/>
    <mergeCell ref="V3:W3"/>
    <mergeCell ref="J6:K6"/>
    <mergeCell ref="L6:M6"/>
    <mergeCell ref="Q6:R6"/>
    <mergeCell ref="S6:T6"/>
    <mergeCell ref="A4:A6"/>
    <mergeCell ref="B4:B6"/>
    <mergeCell ref="C4:I4"/>
    <mergeCell ref="J4:P4"/>
    <mergeCell ref="Q4:W4"/>
    <mergeCell ref="G5:I5"/>
    <mergeCell ref="N5:P5"/>
    <mergeCell ref="U5:W5"/>
    <mergeCell ref="C6:D6"/>
    <mergeCell ref="E6:F6"/>
  </mergeCells>
  <pageMargins left="0.49" right="0.24" top="1.1299999999999999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2022-11-05T11:43:57Z</cp:lastPrinted>
  <dcterms:created xsi:type="dcterms:W3CDTF">2022-11-03T10:08:06Z</dcterms:created>
  <dcterms:modified xsi:type="dcterms:W3CDTF">2022-11-24T04:56:56Z</dcterms:modified>
</cp:coreProperties>
</file>