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New folder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SEP 22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'SEP 22'!$B$3:$J$53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8" l="1"/>
  <c r="E37" i="38"/>
  <c r="F37" i="38"/>
  <c r="G37" i="38"/>
  <c r="H37" i="38"/>
  <c r="I46" i="38" l="1"/>
  <c r="J46" i="38"/>
  <c r="J34" i="38" l="1"/>
  <c r="J35" i="38"/>
  <c r="I35" i="38"/>
  <c r="I34" i="38"/>
  <c r="C20" i="5" l="1"/>
  <c r="D20" i="5"/>
  <c r="E20" i="5"/>
  <c r="F20" i="5"/>
  <c r="G20" i="5"/>
  <c r="B20" i="5"/>
  <c r="E40" i="38" l="1"/>
  <c r="F40" i="38"/>
  <c r="H40" i="38"/>
  <c r="D40" i="38"/>
  <c r="E47" i="38"/>
  <c r="F47" i="38"/>
  <c r="H47" i="38"/>
  <c r="D47" i="38"/>
  <c r="E49" i="38" l="1"/>
  <c r="F49" i="38"/>
  <c r="H49" i="38"/>
  <c r="D49" i="38"/>
  <c r="G49" i="38"/>
  <c r="J45" i="38"/>
  <c r="G47" i="38"/>
  <c r="H43" i="38"/>
  <c r="F43" i="38"/>
  <c r="E43" i="38"/>
  <c r="D43" i="38"/>
  <c r="J42" i="38"/>
  <c r="I42" i="38"/>
  <c r="J39" i="38"/>
  <c r="J38" i="38"/>
  <c r="I39" i="38"/>
  <c r="J36" i="38"/>
  <c r="J33" i="38"/>
  <c r="J32" i="38"/>
  <c r="J31" i="38"/>
  <c r="J29" i="38"/>
  <c r="J28" i="38"/>
  <c r="J27" i="38"/>
  <c r="J26" i="38"/>
  <c r="J25" i="38"/>
  <c r="J24" i="38"/>
  <c r="J23" i="38"/>
  <c r="I33" i="38"/>
  <c r="I32" i="38"/>
  <c r="I31" i="38"/>
  <c r="I29" i="38"/>
  <c r="I28" i="38"/>
  <c r="I27" i="38"/>
  <c r="I26" i="38"/>
  <c r="I25" i="38"/>
  <c r="I24" i="38"/>
  <c r="I23" i="38"/>
  <c r="H41" i="38"/>
  <c r="F41" i="38"/>
  <c r="D41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41" i="38" l="1"/>
  <c r="E44" i="38" s="1"/>
  <c r="E51" i="38" s="1"/>
  <c r="I38" i="38"/>
  <c r="G40" i="38"/>
  <c r="G43" i="38"/>
  <c r="I43" i="38" s="1"/>
  <c r="J43" i="38"/>
  <c r="I47" i="38"/>
  <c r="I45" i="38"/>
  <c r="J47" i="38"/>
  <c r="D44" i="38"/>
  <c r="D51" i="38" s="1"/>
  <c r="J37" i="38"/>
  <c r="J40" i="38"/>
  <c r="H44" i="38"/>
  <c r="H51" i="38" s="1"/>
  <c r="F44" i="38"/>
  <c r="F51" i="38" s="1"/>
  <c r="I36" i="38"/>
  <c r="J22" i="38"/>
  <c r="G22" i="38"/>
  <c r="I22" i="38" s="1"/>
  <c r="I37" i="38" l="1"/>
  <c r="G41" i="38"/>
  <c r="J51" i="38"/>
  <c r="J44" i="38"/>
  <c r="J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40" i="38" l="1"/>
  <c r="I41" i="38" l="1"/>
  <c r="G44" i="38"/>
  <c r="G51" i="38" l="1"/>
  <c r="I51" i="38" s="1"/>
  <c r="I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<sst xmlns="http://schemas.openxmlformats.org/spreadsheetml/2006/main" count="224" uniqueCount="124">
  <si>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</si>
  <si>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</si>
  <si>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</si>
  <si>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</si>
  <si>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</si>
  <si>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</si>
  <si>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</si>
  <si>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</si>
  <si>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</si>
  <si>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</si>
  <si>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</si>
  <si>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</si>
  <si>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</si>
  <si>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</si>
  <si>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</si>
  <si>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</si>
  <si>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</si>
  <si>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</si>
  <si>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</si>
  <si>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</si>
  <si>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</si>
  <si>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</si>
  <si>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</si>
  <si>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</si>
  <si>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</si>
  <si>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</si>
  <si>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</si>
  <si>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</si>
  <si>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</si>
  <si>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</si>
  <si>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</si>
  <si>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</si>
  <si>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</si>
  <si>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</si>
  <si>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</si>
  <si>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</si>
  <si>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</si>
  <si>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</si>
  <si>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</si>
  <si>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</si>
  <si>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</si>
  <si>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</si>
  <si>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</si>
  <si>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</si>
  <si>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</si>
  <si>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</si>
  <si>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</si>
  <si>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</si>
  <si>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</si>
  <si>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</si>
  <si>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</si>
  <si>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</si>
  <si>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</si>
  <si>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</si>
  <si>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</si>
  <si>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</si>
  <si>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</si>
  <si>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</si>
  <si>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</si>
  <si>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</si>
  <si>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</si>
  <si>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</si>
  <si>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</si>
  <si>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</si>
  <si>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</si>
  <si>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</si>
  <si>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</si>
  <si>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</si>
  <si>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</si>
  <si>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</si>
  <si>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</si>
  <si>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</si>
  <si>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</si>
  <si>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</si>
  <si>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</si>
  <si>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</si>
  <si>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</si>
  <si>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</si>
  <si>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</si>
  <si>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</si>
  <si>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</si>
  <si>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</si>
  <si>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</si>
  <si>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</si>
  <si>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</si>
  <si>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</si>
  <si>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</si>
  <si>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</si>
  <si>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</si>
  <si>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</si>
  <si>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</si>
  <si>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</si>
  <si>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</si>
  <si>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</si>
  <si>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</si>
  <si>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</si>
  <si>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</si>
  <si>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</si>
  <si>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</si>
  <si>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</si>
  <si>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</si>
  <si>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</si>
  <si>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</si>
  <si>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</si>
  <si>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</si>
  <si>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</si>
  <si>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</si>
  <si>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</si>
  <si>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</si>
  <si>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</si>
  <si>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</si>
  <si>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</si>
  <si>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</si>
  <si>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</si>
  <si>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</si>
  <si>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</si>
  <si>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</si>
  <si>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</si>
  <si>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</si>
  <si>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</si>
  <si>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</si>
  <si>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30.09.2022 (Net of NRE Deposit)</t>
  </si>
  <si>
    <t>,</t>
  </si>
  <si>
    <t>Annexure -9.1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</si>
</sst>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63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2" xfId="1" applyFont="1" applyBorder="1" applyAlignment="1">
      <alignment vertical="top" wrapText="1"/>
    </xf>
    <xf numFmtId="0" fontId="13" fillId="0" borderId="33" xfId="1" applyFont="1" applyBorder="1" applyAlignment="1">
      <alignment vertical="top" wrapText="1"/>
    </xf>
    <xf numFmtId="1" fontId="37" fillId="0" borderId="34" xfId="2" applyNumberFormat="1" applyFont="1" applyFill="1" applyBorder="1" applyAlignment="1">
      <alignment horizontal="left" vertical="center"/>
    </xf>
    <xf numFmtId="164" fontId="38" fillId="0" borderId="35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1" fontId="37" fillId="0" borderId="37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2" fontId="44" fillId="0" borderId="25" xfId="0" applyNumberFormat="1" applyFont="1" applyFill="1" applyBorder="1" applyAlignment="1">
      <alignment vertical="center"/>
    </xf>
    <xf numFmtId="2" fontId="44" fillId="0" borderId="27" xfId="0" applyNumberFormat="1" applyFont="1" applyFill="1" applyBorder="1" applyAlignment="1">
      <alignment vertical="center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5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6" fillId="0" borderId="0" xfId="0" applyFont="1" applyFill="1"/>
    <xf numFmtId="0" fontId="44" fillId="0" borderId="4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/>
    </xf>
    <xf numFmtId="0" fontId="44" fillId="0" borderId="4" xfId="0" applyFont="1" applyFill="1" applyBorder="1" applyAlignment="1"/>
    <xf numFmtId="0" fontId="44" fillId="0" borderId="45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1" fontId="43" fillId="0" borderId="41" xfId="0" applyNumberFormat="1" applyFont="1" applyFill="1" applyBorder="1" applyAlignment="1">
      <alignment horizontal="left" vertical="center"/>
    </xf>
    <xf numFmtId="1" fontId="43" fillId="0" borderId="44" xfId="0" applyNumberFormat="1" applyFont="1" applyFill="1" applyBorder="1" applyAlignment="1">
      <alignment horizontal="left" vertical="center"/>
    </xf>
    <xf numFmtId="0" fontId="44" fillId="0" borderId="4" xfId="0" applyFont="1" applyFill="1" applyBorder="1" applyAlignment="1">
      <alignment vertical="center"/>
    </xf>
    <xf numFmtId="1" fontId="43" fillId="0" borderId="44" xfId="0" applyNumberFormat="1" applyFont="1" applyFill="1" applyBorder="1" applyAlignment="1">
      <alignment horizontal="left" vertical="center" wrapText="1"/>
    </xf>
    <xf numFmtId="1" fontId="43" fillId="0" borderId="45" xfId="0" applyNumberFormat="1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0" fontId="43" fillId="0" borderId="46" xfId="0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center" vertical="center" wrapText="1"/>
    </xf>
    <xf numFmtId="1" fontId="43" fillId="0" borderId="17" xfId="0" applyNumberFormat="1" applyFont="1" applyFill="1" applyBorder="1" applyAlignment="1">
      <alignment vertical="center"/>
    </xf>
    <xf numFmtId="1" fontId="43" fillId="0" borderId="15" xfId="0" applyNumberFormat="1" applyFont="1" applyFill="1" applyBorder="1" applyAlignment="1">
      <alignment vertical="center"/>
    </xf>
    <xf numFmtId="1" fontId="44" fillId="0" borderId="24" xfId="0" applyNumberFormat="1" applyFont="1" applyFill="1" applyBorder="1" applyAlignment="1">
      <alignment vertical="center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wrapText="1"/>
    </xf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1" fillId="0" borderId="29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4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6" t="s">
        <v>13</v>
      </c>
      <c r="K2" s="106"/>
      <c r="L2" s="106"/>
    </row>
    <row r="3" spans="1:12" ht="24.6">
      <c r="A3" s="105" t="s">
        <v>105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9" t="s">
        <v>5</v>
      </c>
      <c r="B5" s="100"/>
      <c r="C5" s="100"/>
      <c r="D5" s="100"/>
      <c r="E5" s="100"/>
      <c r="F5" s="101"/>
      <c r="G5" s="101"/>
      <c r="H5" s="25" t="s">
        <v>50</v>
      </c>
    </row>
    <row r="6" spans="1:12" ht="34.799999999999997">
      <c r="A6" s="29" t="s">
        <v>6</v>
      </c>
      <c r="B6" s="102" t="s">
        <v>7</v>
      </c>
      <c r="C6" s="103"/>
      <c r="D6" s="103"/>
      <c r="E6" s="104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7" t="s">
        <v>38</v>
      </c>
      <c r="G1" s="108"/>
    </row>
    <row r="2" spans="1:7" ht="15.6" thickBot="1">
      <c r="A2" s="109" t="s">
        <v>106</v>
      </c>
      <c r="B2" s="110"/>
      <c r="C2" s="110"/>
      <c r="D2" s="110"/>
      <c r="E2" s="110"/>
      <c r="F2" s="110"/>
      <c r="G2" s="111"/>
    </row>
    <row r="3" spans="1:7" ht="18">
      <c r="A3" s="100" t="s">
        <v>5</v>
      </c>
      <c r="B3" s="101"/>
      <c r="C3" s="101"/>
      <c r="D3" s="101"/>
    </row>
    <row r="4" spans="1:7" ht="21.6" thickBot="1">
      <c r="F4" s="116" t="s">
        <v>115</v>
      </c>
      <c r="G4" s="117"/>
    </row>
    <row r="5" spans="1:7" ht="17.399999999999999">
      <c r="A5" s="112" t="s">
        <v>6</v>
      </c>
      <c r="B5" s="112" t="s">
        <v>10</v>
      </c>
      <c r="C5" s="112"/>
      <c r="D5" s="112"/>
      <c r="E5" s="114" t="s">
        <v>1</v>
      </c>
      <c r="F5" s="114"/>
      <c r="G5" s="115"/>
    </row>
    <row r="6" spans="1:7">
      <c r="A6" s="112"/>
      <c r="B6" s="113" t="s">
        <v>11</v>
      </c>
      <c r="C6" s="113" t="s">
        <v>2</v>
      </c>
      <c r="D6" s="113" t="s">
        <v>12</v>
      </c>
      <c r="E6" s="114"/>
      <c r="F6" s="114"/>
      <c r="G6" s="115"/>
    </row>
    <row r="7" spans="1:7" ht="17.399999999999999">
      <c r="A7" s="112"/>
      <c r="B7" s="113"/>
      <c r="C7" s="113"/>
      <c r="D7" s="113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107"/>
      <c r="H3" s="108"/>
    </row>
    <row r="4" spans="2:8" ht="27" customHeight="1" thickBot="1">
      <c r="B4" s="118" t="s">
        <v>107</v>
      </c>
      <c r="C4" s="119"/>
      <c r="D4" s="119"/>
      <c r="E4" s="119"/>
      <c r="F4" s="119"/>
      <c r="G4" s="119"/>
      <c r="H4" s="120"/>
    </row>
    <row r="5" spans="2:8" ht="18">
      <c r="B5" s="100" t="s">
        <v>5</v>
      </c>
      <c r="C5" s="101"/>
      <c r="D5" s="101"/>
      <c r="E5" s="101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1" t="s">
        <v>114</v>
      </c>
      <c r="H6" s="122"/>
    </row>
    <row r="7" spans="2:8" ht="55.2" customHeight="1" thickBot="1">
      <c r="B7" s="123" t="s">
        <v>6</v>
      </c>
      <c r="C7" s="125" t="s">
        <v>108</v>
      </c>
      <c r="D7" s="126"/>
      <c r="E7" s="127"/>
      <c r="F7" s="128" t="s">
        <v>109</v>
      </c>
      <c r="G7" s="129"/>
      <c r="H7" s="130"/>
    </row>
    <row r="8" spans="2:8" ht="5.25" customHeight="1" thickBot="1">
      <c r="B8" s="123"/>
      <c r="C8" s="134" t="s">
        <v>11</v>
      </c>
      <c r="D8" s="136" t="s">
        <v>2</v>
      </c>
      <c r="E8" s="138" t="s">
        <v>12</v>
      </c>
      <c r="F8" s="131"/>
      <c r="G8" s="132"/>
      <c r="H8" s="133"/>
    </row>
    <row r="9" spans="2:8" ht="36">
      <c r="B9" s="124"/>
      <c r="C9" s="135"/>
      <c r="D9" s="137"/>
      <c r="E9" s="124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39"/>
      <c r="B2" s="139"/>
      <c r="C2" s="139"/>
      <c r="D2" s="139"/>
      <c r="E2" s="38"/>
    </row>
    <row r="3" spans="1:6">
      <c r="A3" s="140" t="s">
        <v>110</v>
      </c>
      <c r="B3" s="141"/>
      <c r="C3" s="141"/>
      <c r="D3" s="141"/>
      <c r="E3" s="141"/>
    </row>
    <row r="4" spans="1:6" ht="6.75" customHeight="1" thickBot="1">
      <c r="A4" s="142"/>
      <c r="B4" s="142"/>
      <c r="C4" s="142"/>
      <c r="D4" s="142"/>
      <c r="E4" s="142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111</v>
      </c>
      <c r="D7" s="40" t="s">
        <v>55</v>
      </c>
      <c r="E7" s="40" t="s">
        <v>112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2"/>
  <sheetViews>
    <sheetView tabSelected="1" zoomScale="68" zoomScaleNormal="68" workbookViewId="0">
      <selection activeCell="I3" sqref="I3:J3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20" ht="18" thickBot="1">
      <c r="I3" s="159" t="s">
        <v>123</v>
      </c>
      <c r="J3" s="159"/>
    </row>
    <row r="4" spans="2:20" ht="22.8" thickBot="1">
      <c r="B4" s="144" t="s">
        <v>116</v>
      </c>
      <c r="C4" s="145"/>
      <c r="D4" s="145"/>
      <c r="E4" s="145"/>
      <c r="F4" s="145"/>
      <c r="G4" s="145"/>
      <c r="H4" s="145"/>
      <c r="I4" s="145"/>
      <c r="J4" s="146"/>
    </row>
    <row r="5" spans="2:20" s="80" customFormat="1" ht="22.2" customHeight="1" thickBot="1">
      <c r="B5" s="147" t="s">
        <v>121</v>
      </c>
      <c r="C5" s="148"/>
      <c r="D5" s="148"/>
      <c r="E5" s="148"/>
      <c r="F5" s="148"/>
      <c r="G5" s="148"/>
      <c r="H5" s="148"/>
      <c r="I5" s="148"/>
      <c r="J5" s="149"/>
    </row>
    <row r="6" spans="2:20" s="65" customFormat="1" ht="21" customHeight="1" thickBot="1">
      <c r="B6" s="150" t="s">
        <v>113</v>
      </c>
      <c r="C6" s="151"/>
      <c r="D6" s="151"/>
      <c r="E6" s="151"/>
      <c r="F6" s="151"/>
      <c r="G6" s="151"/>
      <c r="H6" s="151"/>
      <c r="I6" s="151"/>
      <c r="J6" s="152"/>
    </row>
    <row r="7" spans="2:20" s="66" customFormat="1" ht="39" customHeight="1">
      <c r="B7" s="153" t="s">
        <v>92</v>
      </c>
      <c r="C7" s="155" t="s">
        <v>93</v>
      </c>
      <c r="D7" s="157" t="s">
        <v>94</v>
      </c>
      <c r="E7" s="157" t="s">
        <v>95</v>
      </c>
      <c r="F7" s="157" t="s">
        <v>96</v>
      </c>
      <c r="G7" s="157" t="s">
        <v>97</v>
      </c>
      <c r="H7" s="157" t="s">
        <v>98</v>
      </c>
      <c r="I7" s="160" t="s">
        <v>99</v>
      </c>
      <c r="J7" s="160" t="s">
        <v>100</v>
      </c>
    </row>
    <row r="8" spans="2:20" s="66" customFormat="1" ht="30" customHeight="1" thickBot="1">
      <c r="B8" s="154"/>
      <c r="C8" s="156"/>
      <c r="D8" s="158"/>
      <c r="E8" s="158"/>
      <c r="F8" s="158"/>
      <c r="G8" s="158"/>
      <c r="H8" s="158"/>
      <c r="I8" s="161"/>
      <c r="J8" s="161"/>
    </row>
    <row r="9" spans="2:20" s="66" customFormat="1" ht="15.75" customHeight="1" thickBot="1">
      <c r="B9" s="81"/>
      <c r="C9" s="81"/>
      <c r="D9" s="95">
        <v>1</v>
      </c>
      <c r="E9" s="76">
        <v>2</v>
      </c>
      <c r="F9" s="76">
        <v>3</v>
      </c>
      <c r="G9" s="76">
        <v>4</v>
      </c>
      <c r="H9" s="76">
        <v>5</v>
      </c>
      <c r="I9" s="76">
        <v>6</v>
      </c>
      <c r="J9" s="77">
        <v>7</v>
      </c>
      <c r="S9" s="143"/>
      <c r="T9" s="143"/>
    </row>
    <row r="10" spans="2:20" s="66" customFormat="1" ht="24" customHeight="1">
      <c r="B10" s="78">
        <v>1</v>
      </c>
      <c r="C10" s="86" t="s">
        <v>59</v>
      </c>
      <c r="D10" s="96">
        <v>10</v>
      </c>
      <c r="E10" s="73">
        <v>102135</v>
      </c>
      <c r="F10" s="73">
        <v>38451</v>
      </c>
      <c r="G10" s="73">
        <v>63684</v>
      </c>
      <c r="H10" s="73">
        <v>19371.48</v>
      </c>
      <c r="I10" s="67">
        <f t="shared" ref="I10:I21" si="0">H10/G10*100</f>
        <v>30.41812700207273</v>
      </c>
      <c r="J10" s="68" t="s">
        <v>122</v>
      </c>
    </row>
    <row r="11" spans="2:20" s="66" customFormat="1" ht="24" customHeight="1">
      <c r="B11" s="82">
        <v>2</v>
      </c>
      <c r="C11" s="87" t="s">
        <v>60</v>
      </c>
      <c r="D11" s="97">
        <v>4</v>
      </c>
      <c r="E11" s="74">
        <v>59604</v>
      </c>
      <c r="F11" s="74">
        <v>31620</v>
      </c>
      <c r="G11" s="74">
        <v>27984</v>
      </c>
      <c r="H11" s="74">
        <v>10883.71</v>
      </c>
      <c r="I11" s="69">
        <f t="shared" si="0"/>
        <v>38.892617209834192</v>
      </c>
      <c r="J11" s="70">
        <f t="shared" ref="J11:J21" si="1">H11/E11*100</f>
        <v>18.260032883699079</v>
      </c>
    </row>
    <row r="12" spans="2:20" s="66" customFormat="1" ht="24" customHeight="1">
      <c r="B12" s="82">
        <v>3</v>
      </c>
      <c r="C12" s="87" t="s">
        <v>61</v>
      </c>
      <c r="D12" s="97">
        <v>2</v>
      </c>
      <c r="E12" s="74">
        <v>5405.12</v>
      </c>
      <c r="F12" s="74">
        <v>893.43</v>
      </c>
      <c r="G12" s="74">
        <v>4511.6899999999996</v>
      </c>
      <c r="H12" s="74">
        <v>2204.25</v>
      </c>
      <c r="I12" s="69">
        <f t="shared" si="0"/>
        <v>48.85641522356368</v>
      </c>
      <c r="J12" s="70">
        <f t="shared" si="1"/>
        <v>40.780778225090287</v>
      </c>
    </row>
    <row r="13" spans="2:20" s="66" customFormat="1" ht="24" customHeight="1">
      <c r="B13" s="82">
        <v>4</v>
      </c>
      <c r="C13" s="87" t="s">
        <v>62</v>
      </c>
      <c r="D13" s="97">
        <v>11</v>
      </c>
      <c r="E13" s="74">
        <v>111501.62</v>
      </c>
      <c r="F13" s="74">
        <v>2000</v>
      </c>
      <c r="G13" s="74">
        <v>109501.62</v>
      </c>
      <c r="H13" s="74">
        <v>34654.43</v>
      </c>
      <c r="I13" s="69">
        <f t="shared" si="0"/>
        <v>31.647413070235856</v>
      </c>
      <c r="J13" s="70">
        <f t="shared" si="1"/>
        <v>31.079754715671399</v>
      </c>
    </row>
    <row r="14" spans="2:20" s="66" customFormat="1" ht="24" customHeight="1">
      <c r="B14" s="82">
        <v>5</v>
      </c>
      <c r="C14" s="87" t="s">
        <v>63</v>
      </c>
      <c r="D14" s="97">
        <v>3</v>
      </c>
      <c r="E14" s="74">
        <v>38580</v>
      </c>
      <c r="F14" s="74">
        <v>8500</v>
      </c>
      <c r="G14" s="74">
        <v>30080</v>
      </c>
      <c r="H14" s="74">
        <v>10373.219999999999</v>
      </c>
      <c r="I14" s="69">
        <f t="shared" si="0"/>
        <v>34.485438829787228</v>
      </c>
      <c r="J14" s="70">
        <f t="shared" si="1"/>
        <v>26.887558320373252</v>
      </c>
    </row>
    <row r="15" spans="2:20" s="66" customFormat="1" ht="24" customHeight="1">
      <c r="B15" s="82">
        <v>6</v>
      </c>
      <c r="C15" s="87" t="s">
        <v>64</v>
      </c>
      <c r="D15" s="97">
        <v>5</v>
      </c>
      <c r="E15" s="74">
        <v>21950</v>
      </c>
      <c r="F15" s="74">
        <v>9055</v>
      </c>
      <c r="G15" s="74">
        <v>12895</v>
      </c>
      <c r="H15" s="74">
        <v>8925</v>
      </c>
      <c r="I15" s="69">
        <f t="shared" si="0"/>
        <v>69.212873206669258</v>
      </c>
      <c r="J15" s="70">
        <f t="shared" si="1"/>
        <v>40.66059225512528</v>
      </c>
    </row>
    <row r="16" spans="2:20" s="66" customFormat="1" ht="24" customHeight="1">
      <c r="B16" s="82">
        <v>7</v>
      </c>
      <c r="C16" s="87" t="s">
        <v>65</v>
      </c>
      <c r="D16" s="97">
        <v>2</v>
      </c>
      <c r="E16" s="74">
        <v>18522</v>
      </c>
      <c r="F16" s="74">
        <v>7656</v>
      </c>
      <c r="G16" s="74">
        <v>10866</v>
      </c>
      <c r="H16" s="74">
        <v>2466.73</v>
      </c>
      <c r="I16" s="69">
        <f t="shared" si="0"/>
        <v>22.701362046751335</v>
      </c>
      <c r="J16" s="70">
        <f t="shared" si="1"/>
        <v>13.317838246409675</v>
      </c>
    </row>
    <row r="17" spans="2:10" s="66" customFormat="1" ht="24" customHeight="1">
      <c r="B17" s="82">
        <v>8</v>
      </c>
      <c r="C17" s="87" t="s">
        <v>66</v>
      </c>
      <c r="D17" s="97">
        <v>24</v>
      </c>
      <c r="E17" s="74">
        <v>241228</v>
      </c>
      <c r="F17" s="74">
        <v>45833</v>
      </c>
      <c r="G17" s="74">
        <v>195395</v>
      </c>
      <c r="H17" s="74">
        <v>47837.62</v>
      </c>
      <c r="I17" s="69">
        <f t="shared" si="0"/>
        <v>24.482520023542058</v>
      </c>
      <c r="J17" s="70">
        <f t="shared" si="1"/>
        <v>19.830873696254166</v>
      </c>
    </row>
    <row r="18" spans="2:10" s="66" customFormat="1" ht="24" customHeight="1">
      <c r="B18" s="82">
        <v>9</v>
      </c>
      <c r="C18" s="87" t="s">
        <v>67</v>
      </c>
      <c r="D18" s="97">
        <v>45</v>
      </c>
      <c r="E18" s="74">
        <v>763868</v>
      </c>
      <c r="F18" s="74">
        <v>206252</v>
      </c>
      <c r="G18" s="74">
        <v>557616</v>
      </c>
      <c r="H18" s="74">
        <v>142474.37</v>
      </c>
      <c r="I18" s="69">
        <f t="shared" si="0"/>
        <v>25.550624444061864</v>
      </c>
      <c r="J18" s="70">
        <f t="shared" si="1"/>
        <v>18.651700293768034</v>
      </c>
    </row>
    <row r="19" spans="2:10" s="66" customFormat="1" ht="24" customHeight="1">
      <c r="B19" s="82">
        <v>10</v>
      </c>
      <c r="C19" s="87" t="s">
        <v>68</v>
      </c>
      <c r="D19" s="97">
        <v>24</v>
      </c>
      <c r="E19" s="74">
        <v>474886</v>
      </c>
      <c r="F19" s="74">
        <v>146900</v>
      </c>
      <c r="G19" s="74">
        <v>327986</v>
      </c>
      <c r="H19" s="74">
        <v>65661</v>
      </c>
      <c r="I19" s="69">
        <f t="shared" si="0"/>
        <v>20.019452049782611</v>
      </c>
      <c r="J19" s="70">
        <f t="shared" si="1"/>
        <v>13.826686825890846</v>
      </c>
    </row>
    <row r="20" spans="2:10" s="66" customFormat="1" ht="24" customHeight="1">
      <c r="B20" s="82">
        <v>11</v>
      </c>
      <c r="C20" s="87" t="s">
        <v>69</v>
      </c>
      <c r="D20" s="97">
        <v>6</v>
      </c>
      <c r="E20" s="74">
        <v>53994</v>
      </c>
      <c r="F20" s="74">
        <v>6906</v>
      </c>
      <c r="G20" s="74">
        <v>47088</v>
      </c>
      <c r="H20" s="74">
        <v>9597.2000000000007</v>
      </c>
      <c r="I20" s="69">
        <f t="shared" si="0"/>
        <v>20.381413523615361</v>
      </c>
      <c r="J20" s="70">
        <f t="shared" si="1"/>
        <v>17.774567544541988</v>
      </c>
    </row>
    <row r="21" spans="2:10" s="66" customFormat="1" ht="24" customHeight="1" thickBot="1">
      <c r="B21" s="82">
        <v>12</v>
      </c>
      <c r="C21" s="87" t="s">
        <v>70</v>
      </c>
      <c r="D21" s="97">
        <v>11</v>
      </c>
      <c r="E21" s="74">
        <v>65645.415334499994</v>
      </c>
      <c r="F21" s="74">
        <v>19666</v>
      </c>
      <c r="G21" s="74">
        <v>45979.415334499994</v>
      </c>
      <c r="H21" s="74">
        <v>16705</v>
      </c>
      <c r="I21" s="69">
        <f t="shared" si="0"/>
        <v>36.331475462380759</v>
      </c>
      <c r="J21" s="70">
        <f t="shared" si="1"/>
        <v>25.447321667291934</v>
      </c>
    </row>
    <row r="22" spans="2:10" s="66" customFormat="1" ht="24" customHeight="1" thickBot="1">
      <c r="B22" s="83"/>
      <c r="C22" s="88" t="s">
        <v>71</v>
      </c>
      <c r="D22" s="98">
        <f>SUM(D10:D21)</f>
        <v>147</v>
      </c>
      <c r="E22" s="75">
        <f>SUM(E10:E21)</f>
        <v>1957319.1553344999</v>
      </c>
      <c r="F22" s="75">
        <f>SUM(F10:F21)</f>
        <v>523732.43</v>
      </c>
      <c r="G22" s="75">
        <f>SUM(G10:G21)</f>
        <v>1433586.7253345</v>
      </c>
      <c r="H22" s="75">
        <f>SUM(H10:H21)</f>
        <v>371154.01</v>
      </c>
      <c r="I22" s="71">
        <f>H22/G22*100</f>
        <v>25.889888866918625</v>
      </c>
      <c r="J22" s="72">
        <f>H22/E22*100</f>
        <v>18.962365385760041</v>
      </c>
    </row>
    <row r="23" spans="2:10" s="66" customFormat="1" ht="24" customHeight="1">
      <c r="B23" s="78">
        <v>13</v>
      </c>
      <c r="C23" s="86" t="s">
        <v>44</v>
      </c>
      <c r="D23" s="96">
        <v>16</v>
      </c>
      <c r="E23" s="73">
        <v>92275.778980000003</v>
      </c>
      <c r="F23" s="73">
        <v>25500</v>
      </c>
      <c r="G23" s="73">
        <v>66775.778980000003</v>
      </c>
      <c r="H23" s="73">
        <v>17609.169999999998</v>
      </c>
      <c r="I23" s="67">
        <f t="shared" ref="I23" si="2">H23/G23*100</f>
        <v>26.370594651204467</v>
      </c>
      <c r="J23" s="68">
        <f t="shared" ref="J23" si="3">H23/E23*100</f>
        <v>19.083198423951139</v>
      </c>
    </row>
    <row r="24" spans="2:10" s="66" customFormat="1" ht="24" customHeight="1">
      <c r="B24" s="78">
        <v>14</v>
      </c>
      <c r="C24" s="87" t="s">
        <v>72</v>
      </c>
      <c r="D24" s="97">
        <v>2</v>
      </c>
      <c r="E24" s="74">
        <v>15716.555329999999</v>
      </c>
      <c r="F24" s="74">
        <v>1015.95483</v>
      </c>
      <c r="G24" s="74">
        <v>14700.600499999999</v>
      </c>
      <c r="H24" s="74">
        <v>7923.1429500000004</v>
      </c>
      <c r="I24" s="69">
        <f t="shared" ref="I24:I36" si="4">H24/G24*100</f>
        <v>53.896729932903085</v>
      </c>
      <c r="J24" s="70">
        <f t="shared" ref="J24:J35" si="5">H24/E24*100</f>
        <v>50.412719477252018</v>
      </c>
    </row>
    <row r="25" spans="2:10" s="66" customFormat="1" ht="24" customHeight="1">
      <c r="B25" s="78">
        <v>15</v>
      </c>
      <c r="C25" s="87" t="s">
        <v>73</v>
      </c>
      <c r="D25" s="97">
        <v>1</v>
      </c>
      <c r="E25" s="74">
        <v>766</v>
      </c>
      <c r="F25" s="74">
        <v>149</v>
      </c>
      <c r="G25" s="74">
        <v>617</v>
      </c>
      <c r="H25" s="74">
        <v>384</v>
      </c>
      <c r="I25" s="69">
        <f t="shared" si="4"/>
        <v>62.236628849270673</v>
      </c>
      <c r="J25" s="70">
        <f t="shared" si="5"/>
        <v>50.130548302872057</v>
      </c>
    </row>
    <row r="26" spans="2:10" s="66" customFormat="1" ht="24" customHeight="1">
      <c r="B26" s="78">
        <v>16</v>
      </c>
      <c r="C26" s="87" t="s">
        <v>46</v>
      </c>
      <c r="D26" s="97">
        <v>1</v>
      </c>
      <c r="E26" s="74">
        <v>1629.82</v>
      </c>
      <c r="F26" s="74">
        <v>190.8</v>
      </c>
      <c r="G26" s="74">
        <v>1439.02</v>
      </c>
      <c r="H26" s="74">
        <v>1032.95</v>
      </c>
      <c r="I26" s="69">
        <f t="shared" si="4"/>
        <v>71.781490180817514</v>
      </c>
      <c r="J26" s="70">
        <f t="shared" si="5"/>
        <v>63.378164459879002</v>
      </c>
    </row>
    <row r="27" spans="2:10" s="66" customFormat="1" ht="24" customHeight="1">
      <c r="B27" s="78">
        <v>17</v>
      </c>
      <c r="C27" s="87" t="s">
        <v>47</v>
      </c>
      <c r="D27" s="97">
        <v>17</v>
      </c>
      <c r="E27" s="74">
        <v>185733.76894069999</v>
      </c>
      <c r="F27" s="74">
        <v>16110.0175148</v>
      </c>
      <c r="G27" s="74">
        <v>169623.75142589997</v>
      </c>
      <c r="H27" s="74">
        <v>108358.41471439999</v>
      </c>
      <c r="I27" s="69">
        <f t="shared" si="4"/>
        <v>63.881628488647294</v>
      </c>
      <c r="J27" s="70">
        <f t="shared" si="5"/>
        <v>58.34071818625295</v>
      </c>
    </row>
    <row r="28" spans="2:10" s="66" customFormat="1" ht="24" customHeight="1">
      <c r="B28" s="78">
        <v>18</v>
      </c>
      <c r="C28" s="87" t="s">
        <v>74</v>
      </c>
      <c r="D28" s="97">
        <v>2</v>
      </c>
      <c r="E28" s="74">
        <v>19435.64</v>
      </c>
      <c r="F28" s="74">
        <v>1181.3499999999999</v>
      </c>
      <c r="G28" s="74">
        <v>18254.29</v>
      </c>
      <c r="H28" s="74">
        <v>5589.22</v>
      </c>
      <c r="I28" s="69">
        <f t="shared" si="4"/>
        <v>30.61866553013018</v>
      </c>
      <c r="J28" s="70">
        <f t="shared" si="5"/>
        <v>28.757581432872808</v>
      </c>
    </row>
    <row r="29" spans="2:10" s="66" customFormat="1" ht="24" customHeight="1">
      <c r="B29" s="78">
        <v>19</v>
      </c>
      <c r="C29" s="87" t="s">
        <v>48</v>
      </c>
      <c r="D29" s="97">
        <v>8</v>
      </c>
      <c r="E29" s="74">
        <v>54191.291752799996</v>
      </c>
      <c r="F29" s="74">
        <v>0</v>
      </c>
      <c r="G29" s="74">
        <v>54191.291752799996</v>
      </c>
      <c r="H29" s="74">
        <v>33806.629999999997</v>
      </c>
      <c r="I29" s="69">
        <f t="shared" si="4"/>
        <v>62.383879229550288</v>
      </c>
      <c r="J29" s="70">
        <f t="shared" si="5"/>
        <v>62.383879229550288</v>
      </c>
    </row>
    <row r="30" spans="2:10" s="66" customFormat="1" ht="24" customHeight="1">
      <c r="B30" s="78">
        <v>20</v>
      </c>
      <c r="C30" s="87" t="s">
        <v>120</v>
      </c>
      <c r="D30" s="97">
        <v>1</v>
      </c>
      <c r="E30" s="74">
        <v>4630.4699259000017</v>
      </c>
      <c r="F30" s="74">
        <v>1098.3932433</v>
      </c>
      <c r="G30" s="74">
        <v>3532.0766826000017</v>
      </c>
      <c r="H30" s="74">
        <v>57.442135700000001</v>
      </c>
      <c r="I30" s="69"/>
      <c r="J30" s="70"/>
    </row>
    <row r="31" spans="2:10" s="66" customFormat="1" ht="24" customHeight="1">
      <c r="B31" s="78">
        <v>21</v>
      </c>
      <c r="C31" s="87" t="s">
        <v>75</v>
      </c>
      <c r="D31" s="97">
        <v>7</v>
      </c>
      <c r="E31" s="74">
        <v>38060.667214538</v>
      </c>
      <c r="F31" s="74">
        <v>3361.3566277999994</v>
      </c>
      <c r="G31" s="74">
        <v>34699.310586738</v>
      </c>
      <c r="H31" s="74">
        <v>62685.786538822475</v>
      </c>
      <c r="I31" s="69">
        <f t="shared" si="4"/>
        <v>180.65427087413329</v>
      </c>
      <c r="J31" s="70">
        <f t="shared" si="5"/>
        <v>164.69965223015964</v>
      </c>
    </row>
    <row r="32" spans="2:10" s="66" customFormat="1" ht="24" customHeight="1">
      <c r="B32" s="78">
        <v>22</v>
      </c>
      <c r="C32" s="89" t="s">
        <v>76</v>
      </c>
      <c r="D32" s="97">
        <v>1</v>
      </c>
      <c r="E32" s="74">
        <v>3123</v>
      </c>
      <c r="F32" s="74">
        <v>791.68</v>
      </c>
      <c r="G32" s="74">
        <v>2331.3200000000002</v>
      </c>
      <c r="H32" s="74">
        <v>1964.37</v>
      </c>
      <c r="I32" s="69">
        <f t="shared" si="4"/>
        <v>84.259990048556176</v>
      </c>
      <c r="J32" s="70">
        <f t="shared" si="5"/>
        <v>62.900096061479339</v>
      </c>
    </row>
    <row r="33" spans="2:10" s="66" customFormat="1" ht="24" customHeight="1">
      <c r="B33" s="78">
        <v>23</v>
      </c>
      <c r="C33" s="87" t="s">
        <v>77</v>
      </c>
      <c r="D33" s="97">
        <v>3</v>
      </c>
      <c r="E33" s="74">
        <v>23456</v>
      </c>
      <c r="F33" s="74">
        <v>4983</v>
      </c>
      <c r="G33" s="74">
        <v>18473</v>
      </c>
      <c r="H33" s="74">
        <v>8676</v>
      </c>
      <c r="I33" s="69">
        <f t="shared" si="4"/>
        <v>46.965842039733666</v>
      </c>
      <c r="J33" s="70">
        <f t="shared" si="5"/>
        <v>36.98840381991814</v>
      </c>
    </row>
    <row r="34" spans="2:10" s="66" customFormat="1" ht="24" customHeight="1">
      <c r="B34" s="78">
        <v>24</v>
      </c>
      <c r="C34" s="87" t="s">
        <v>117</v>
      </c>
      <c r="D34" s="97">
        <v>1</v>
      </c>
      <c r="E34" s="74">
        <v>23426.40943</v>
      </c>
      <c r="F34" s="74">
        <v>145.18760919999997</v>
      </c>
      <c r="G34" s="74">
        <v>23281.221820800001</v>
      </c>
      <c r="H34" s="74">
        <v>19.677872999999998</v>
      </c>
      <c r="I34" s="69">
        <f t="shared" si="4"/>
        <v>8.4522509821281441E-2</v>
      </c>
      <c r="J34" s="70">
        <f t="shared" si="5"/>
        <v>8.3998672774840161E-2</v>
      </c>
    </row>
    <row r="35" spans="2:10" s="66" customFormat="1" ht="24" customHeight="1">
      <c r="B35" s="78">
        <v>25</v>
      </c>
      <c r="C35" s="87" t="s">
        <v>118</v>
      </c>
      <c r="D35" s="97">
        <v>1</v>
      </c>
      <c r="E35" s="74">
        <v>4681</v>
      </c>
      <c r="F35" s="74">
        <v>2022</v>
      </c>
      <c r="G35" s="74">
        <v>2659</v>
      </c>
      <c r="H35" s="74">
        <v>838.03</v>
      </c>
      <c r="I35" s="69">
        <f t="shared" si="4"/>
        <v>31.516735614892816</v>
      </c>
      <c r="J35" s="70">
        <f t="shared" si="5"/>
        <v>17.902798547318948</v>
      </c>
    </row>
    <row r="36" spans="2:10" s="66" customFormat="1" ht="24" customHeight="1" thickBot="1">
      <c r="B36" s="78">
        <v>26</v>
      </c>
      <c r="C36" s="90" t="s">
        <v>49</v>
      </c>
      <c r="D36" s="97">
        <v>5</v>
      </c>
      <c r="E36" s="74">
        <v>18985.14</v>
      </c>
      <c r="F36" s="74">
        <v>13752</v>
      </c>
      <c r="G36" s="74">
        <v>5233.1399999999994</v>
      </c>
      <c r="H36" s="74">
        <v>5100</v>
      </c>
      <c r="I36" s="69">
        <f t="shared" si="4"/>
        <v>97.45582957841755</v>
      </c>
      <c r="J36" s="70">
        <f t="shared" ref="J36:J47" si="6">H36/E36*100</f>
        <v>26.86311504682083</v>
      </c>
    </row>
    <row r="37" spans="2:10" s="66" customFormat="1" ht="24" customHeight="1" thickBot="1">
      <c r="B37" s="83"/>
      <c r="C37" s="88" t="s">
        <v>78</v>
      </c>
      <c r="D37" s="98">
        <f>SUM(D23:D36)</f>
        <v>66</v>
      </c>
      <c r="E37" s="75">
        <f>SUM(E23:E36)</f>
        <v>486111.54157393798</v>
      </c>
      <c r="F37" s="75">
        <f>SUM(F23:F36)</f>
        <v>70300.739825099998</v>
      </c>
      <c r="G37" s="75">
        <f>SUM(G23:G36)</f>
        <v>415810.80174883798</v>
      </c>
      <c r="H37" s="75">
        <f>SUM(H23:H36)</f>
        <v>254044.83421192248</v>
      </c>
      <c r="I37" s="71">
        <f>H37/G37*100</f>
        <v>61.096256553088068</v>
      </c>
      <c r="J37" s="72">
        <f t="shared" si="6"/>
        <v>52.260605331314082</v>
      </c>
    </row>
    <row r="38" spans="2:10" s="66" customFormat="1" ht="24" customHeight="1">
      <c r="B38" s="78">
        <v>27</v>
      </c>
      <c r="C38" s="91" t="s">
        <v>79</v>
      </c>
      <c r="D38" s="97">
        <v>1</v>
      </c>
      <c r="E38" s="74">
        <v>129</v>
      </c>
      <c r="F38" s="74"/>
      <c r="G38" s="74">
        <v>129</v>
      </c>
      <c r="H38" s="74">
        <v>972.67</v>
      </c>
      <c r="I38" s="69">
        <f t="shared" ref="I38:I39" si="7">H38/G38*100</f>
        <v>754.00775193798449</v>
      </c>
      <c r="J38" s="70">
        <f t="shared" si="6"/>
        <v>754.00775193798449</v>
      </c>
    </row>
    <row r="39" spans="2:10" s="66" customFormat="1" ht="24" customHeight="1" thickBot="1">
      <c r="B39" s="79">
        <v>28</v>
      </c>
      <c r="C39" s="92" t="s">
        <v>45</v>
      </c>
      <c r="D39" s="97">
        <v>13</v>
      </c>
      <c r="E39" s="74">
        <v>85677.88</v>
      </c>
      <c r="F39" s="74">
        <v>9594.58</v>
      </c>
      <c r="G39" s="74">
        <v>76083.3</v>
      </c>
      <c r="H39" s="74">
        <v>45883.92</v>
      </c>
      <c r="I39" s="69">
        <f t="shared" si="7"/>
        <v>60.307478776551484</v>
      </c>
      <c r="J39" s="70">
        <f t="shared" si="6"/>
        <v>53.553986163056322</v>
      </c>
    </row>
    <row r="40" spans="2:10" s="66" customFormat="1" ht="24" customHeight="1" thickBot="1">
      <c r="B40" s="83"/>
      <c r="C40" s="88" t="s">
        <v>101</v>
      </c>
      <c r="D40" s="98">
        <f>SUM(D38:D39)</f>
        <v>14</v>
      </c>
      <c r="E40" s="75">
        <f t="shared" ref="E40:H40" si="8">SUM(E38:E39)</f>
        <v>85806.88</v>
      </c>
      <c r="F40" s="75">
        <f t="shared" si="8"/>
        <v>9594.58</v>
      </c>
      <c r="G40" s="75">
        <f t="shared" si="8"/>
        <v>76212.3</v>
      </c>
      <c r="H40" s="75">
        <f t="shared" si="8"/>
        <v>46856.59</v>
      </c>
      <c r="I40" s="71">
        <f>H40/G40*100</f>
        <v>61.481663720947921</v>
      </c>
      <c r="J40" s="72">
        <f t="shared" si="6"/>
        <v>54.607031510759974</v>
      </c>
    </row>
    <row r="41" spans="2:10" s="66" customFormat="1" ht="24" customHeight="1" thickBot="1">
      <c r="B41" s="83"/>
      <c r="C41" s="88" t="s">
        <v>80</v>
      </c>
      <c r="D41" s="98">
        <f>D37+D40</f>
        <v>80</v>
      </c>
      <c r="E41" s="75">
        <f>E37+E40</f>
        <v>571918.42157393799</v>
      </c>
      <c r="F41" s="75">
        <f>F37+F40</f>
        <v>79895.319825099999</v>
      </c>
      <c r="G41" s="75">
        <f>G37+G40</f>
        <v>492023.10174883797</v>
      </c>
      <c r="H41" s="75">
        <f>H37+H40</f>
        <v>300901.42421192245</v>
      </c>
      <c r="I41" s="71">
        <f>H41/G41*100</f>
        <v>61.155954495308031</v>
      </c>
      <c r="J41" s="72">
        <f t="shared" si="6"/>
        <v>52.612647689128814</v>
      </c>
    </row>
    <row r="42" spans="2:10" s="66" customFormat="1" ht="24" customHeight="1" thickBot="1">
      <c r="B42" s="79">
        <v>29</v>
      </c>
      <c r="C42" s="93" t="s">
        <v>81</v>
      </c>
      <c r="D42" s="97">
        <v>32</v>
      </c>
      <c r="E42" s="74">
        <v>161085</v>
      </c>
      <c r="F42" s="74">
        <v>7217</v>
      </c>
      <c r="G42" s="74">
        <v>153868</v>
      </c>
      <c r="H42" s="74">
        <v>56821.72</v>
      </c>
      <c r="I42" s="69">
        <f t="shared" ref="I42" si="9">H42/G42*100</f>
        <v>36.928874099877817</v>
      </c>
      <c r="J42" s="70">
        <f t="shared" si="6"/>
        <v>35.274370673867836</v>
      </c>
    </row>
    <row r="43" spans="2:10" s="66" customFormat="1" ht="24" customHeight="1" thickBot="1">
      <c r="B43" s="83"/>
      <c r="C43" s="88" t="s">
        <v>17</v>
      </c>
      <c r="D43" s="98">
        <f>SUM(D42)</f>
        <v>32</v>
      </c>
      <c r="E43" s="75">
        <f t="shared" ref="E43:H43" si="10">SUM(E42)</f>
        <v>161085</v>
      </c>
      <c r="F43" s="75">
        <f t="shared" si="10"/>
        <v>7217</v>
      </c>
      <c r="G43" s="75">
        <f t="shared" si="10"/>
        <v>153868</v>
      </c>
      <c r="H43" s="75">
        <f t="shared" si="10"/>
        <v>56821.72</v>
      </c>
      <c r="I43" s="71">
        <f>H43/G43*100</f>
        <v>36.928874099877817</v>
      </c>
      <c r="J43" s="72">
        <f t="shared" si="6"/>
        <v>35.274370673867836</v>
      </c>
    </row>
    <row r="44" spans="2:10" s="66" customFormat="1" ht="24" customHeight="1" thickBot="1">
      <c r="B44" s="83"/>
      <c r="C44" s="88" t="s">
        <v>28</v>
      </c>
      <c r="D44" s="98">
        <f>D22+D41+D43</f>
        <v>259</v>
      </c>
      <c r="E44" s="75">
        <f>E22+E41+E43</f>
        <v>2690322.576908438</v>
      </c>
      <c r="F44" s="75">
        <f>F22+F41+F43</f>
        <v>610844.74982509995</v>
      </c>
      <c r="G44" s="75">
        <f>G22+G41+G43</f>
        <v>2079477.8270833381</v>
      </c>
      <c r="H44" s="75">
        <f>H22+H41+H43</f>
        <v>728877.15421192243</v>
      </c>
      <c r="I44" s="71">
        <f>H44/G44*100</f>
        <v>35.050970234880587</v>
      </c>
      <c r="J44" s="72">
        <f t="shared" si="6"/>
        <v>27.092556129440272</v>
      </c>
    </row>
    <row r="45" spans="2:10" s="66" customFormat="1" ht="24" customHeight="1">
      <c r="B45" s="79">
        <v>30</v>
      </c>
      <c r="C45" s="91" t="s">
        <v>82</v>
      </c>
      <c r="D45" s="97">
        <v>41</v>
      </c>
      <c r="E45" s="74">
        <v>155881.81</v>
      </c>
      <c r="F45" s="74">
        <v>723.43</v>
      </c>
      <c r="G45" s="74">
        <v>155158.38</v>
      </c>
      <c r="H45" s="74">
        <v>37696.449999999997</v>
      </c>
      <c r="I45" s="69">
        <f>H45/G45*100</f>
        <v>24.29546505963777</v>
      </c>
      <c r="J45" s="70">
        <f t="shared" si="6"/>
        <v>24.182712530730814</v>
      </c>
    </row>
    <row r="46" spans="2:10" s="66" customFormat="1" ht="24" customHeight="1" thickBot="1">
      <c r="B46" s="84">
        <v>31</v>
      </c>
      <c r="C46" s="92" t="s">
        <v>119</v>
      </c>
      <c r="D46" s="97">
        <v>1</v>
      </c>
      <c r="E46" s="74">
        <v>1688.01</v>
      </c>
      <c r="F46" s="74">
        <v>0.12</v>
      </c>
      <c r="G46" s="74">
        <v>1687.89</v>
      </c>
      <c r="H46" s="74">
        <v>386.7</v>
      </c>
      <c r="I46" s="69">
        <f>H46/G46*100</f>
        <v>22.910260739740146</v>
      </c>
      <c r="J46" s="70">
        <f t="shared" si="6"/>
        <v>22.908632057866953</v>
      </c>
    </row>
    <row r="47" spans="2:10" s="66" customFormat="1" ht="24" customHeight="1" thickBot="1">
      <c r="B47" s="83"/>
      <c r="C47" s="88" t="s">
        <v>83</v>
      </c>
      <c r="D47" s="98">
        <f>SUM(D45:D46)</f>
        <v>42</v>
      </c>
      <c r="E47" s="75">
        <f>SUM(E45:E46)</f>
        <v>157569.82</v>
      </c>
      <c r="F47" s="75">
        <f>SUM(F45:F46)</f>
        <v>723.55</v>
      </c>
      <c r="G47" s="75">
        <f>SUM(G45:G46)</f>
        <v>156846.27000000002</v>
      </c>
      <c r="H47" s="75">
        <f>SUM(H45:H46)</f>
        <v>38083.149999999994</v>
      </c>
      <c r="I47" s="71">
        <f t="shared" ref="I47:I51" si="11">H47/G47*100</f>
        <v>24.280558281685622</v>
      </c>
      <c r="J47" s="72">
        <f t="shared" si="6"/>
        <v>24.16906359352317</v>
      </c>
    </row>
    <row r="48" spans="2:10" s="66" customFormat="1" ht="24" customHeight="1" thickBot="1">
      <c r="B48" s="78">
        <v>32</v>
      </c>
      <c r="C48" s="91" t="s">
        <v>85</v>
      </c>
      <c r="D48" s="97">
        <v>4</v>
      </c>
      <c r="E48" s="74">
        <v>0</v>
      </c>
      <c r="F48" s="74">
        <v>0</v>
      </c>
      <c r="G48" s="74">
        <v>0</v>
      </c>
      <c r="H48" s="74">
        <v>3995.14</v>
      </c>
      <c r="I48" s="69">
        <v>0</v>
      </c>
      <c r="J48" s="70">
        <v>0</v>
      </c>
    </row>
    <row r="49" spans="2:10" s="66" customFormat="1" ht="24" customHeight="1" thickBot="1">
      <c r="B49" s="83"/>
      <c r="C49" s="88" t="s">
        <v>84</v>
      </c>
      <c r="D49" s="98">
        <f>SUM(D48:D48)</f>
        <v>4</v>
      </c>
      <c r="E49" s="75">
        <f>SUM(E48:E48)</f>
        <v>0</v>
      </c>
      <c r="F49" s="75">
        <f>SUM(F48:F48)</f>
        <v>0</v>
      </c>
      <c r="G49" s="75">
        <f>SUM(G48:G48)</f>
        <v>0</v>
      </c>
      <c r="H49" s="75">
        <f>SUM(H48:H48)</f>
        <v>3995.14</v>
      </c>
      <c r="I49" s="71">
        <v>0</v>
      </c>
      <c r="J49" s="72">
        <v>0</v>
      </c>
    </row>
    <row r="50" spans="2:10" s="66" customFormat="1" ht="55.2" customHeight="1" thickBot="1">
      <c r="B50" s="85"/>
      <c r="C50" s="94" t="s">
        <v>102</v>
      </c>
      <c r="D50" s="98"/>
      <c r="E50" s="75"/>
      <c r="F50" s="75"/>
      <c r="G50" s="75"/>
      <c r="H50" s="75"/>
      <c r="I50" s="71"/>
      <c r="J50" s="72"/>
    </row>
    <row r="51" spans="2:10" s="66" customFormat="1" ht="24" customHeight="1" thickBot="1">
      <c r="B51" s="83"/>
      <c r="C51" s="88" t="s">
        <v>103</v>
      </c>
      <c r="D51" s="98">
        <f>D44+D47+D49</f>
        <v>305</v>
      </c>
      <c r="E51" s="75">
        <f>E44+E47+E49</f>
        <v>2847892.3969084378</v>
      </c>
      <c r="F51" s="75">
        <f>F44+F47+F49</f>
        <v>611568.2998251</v>
      </c>
      <c r="G51" s="75">
        <f>G44+G47+G49</f>
        <v>2236324.0970833381</v>
      </c>
      <c r="H51" s="75">
        <f>H44+H47+H49</f>
        <v>770955.44421192247</v>
      </c>
      <c r="I51" s="71">
        <f t="shared" si="11"/>
        <v>34.474226934164825</v>
      </c>
      <c r="J51" s="72">
        <f>H51/E51*100</f>
        <v>27.071087554039678</v>
      </c>
    </row>
    <row r="52" spans="2:10">
      <c r="I52" s="162" t="s">
        <v>104</v>
      </c>
      <c r="J52" s="162"/>
    </row>
  </sheetData>
  <mergeCells count="15">
    <mergeCell ref="I3:J3"/>
    <mergeCell ref="H7:H8"/>
    <mergeCell ref="I7:I8"/>
    <mergeCell ref="J7:J8"/>
    <mergeCell ref="I52:J52"/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SEP 22</vt:lpstr>
      <vt:lpstr>'BASIC STAT.DATA'!Print_Area</vt:lpstr>
      <vt:lpstr>'Debt Swap'!Print_Area</vt:lpstr>
      <vt:lpstr>'SEP 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2022-11-14T06:02:56Z</cp:lastPrinted>
  <dcterms:created xsi:type="dcterms:W3CDTF">2011-10-07T06:46:22Z</dcterms:created>
  <dcterms:modified xsi:type="dcterms:W3CDTF">2022-11-24T04:58:23Z</dcterms:modified>
</cp:coreProperties>
</file>