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JUN 22" sheetId="2" r:id="rId1"/>
  </sheets>
  <definedNames>
    <definedName name="_xlnm.Print_Area" localSheetId="0">'JUN 22'!$A$1:$J$47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H39" i="2"/>
  <c r="I36" i="2"/>
  <c r="H36" i="2"/>
  <c r="I33" i="2"/>
  <c r="H33" i="2"/>
  <c r="I32" i="2"/>
  <c r="H32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D34" i="2" l="1"/>
  <c r="E34" i="2"/>
  <c r="F34" i="2"/>
  <c r="G34" i="2"/>
  <c r="C34" i="2"/>
  <c r="F21" i="2" l="1"/>
  <c r="D43" i="2" l="1"/>
  <c r="E43" i="2"/>
  <c r="F43" i="2"/>
  <c r="G43" i="2"/>
  <c r="C43" i="2"/>
  <c r="D40" i="2" l="1"/>
  <c r="E40" i="2"/>
  <c r="G40" i="2"/>
  <c r="C40" i="2"/>
  <c r="F40" i="2" l="1"/>
  <c r="H40" i="2" s="1"/>
  <c r="G37" i="2" l="1"/>
  <c r="E37" i="2"/>
  <c r="D37" i="2"/>
  <c r="C37" i="2"/>
  <c r="G31" i="2"/>
  <c r="E31" i="2"/>
  <c r="D31" i="2"/>
  <c r="C31" i="2"/>
  <c r="G21" i="2"/>
  <c r="E21" i="2"/>
  <c r="D21" i="2"/>
  <c r="C21" i="2"/>
  <c r="I9" i="2"/>
  <c r="H9" i="2"/>
  <c r="E35" i="2" l="1"/>
  <c r="G35" i="2"/>
  <c r="D35" i="2"/>
  <c r="D38" i="2" s="1"/>
  <c r="C35" i="2"/>
  <c r="I40" i="2"/>
  <c r="H34" i="2"/>
  <c r="I37" i="2"/>
  <c r="H21" i="2"/>
  <c r="F37" i="2"/>
  <c r="H37" i="2" s="1"/>
  <c r="I34" i="2"/>
  <c r="I31" i="2"/>
  <c r="F31" i="2"/>
  <c r="H31" i="2" s="1"/>
  <c r="I21" i="2"/>
  <c r="G38" i="2" l="1"/>
  <c r="G45" i="2" s="1"/>
  <c r="E38" i="2"/>
  <c r="E45" i="2" s="1"/>
  <c r="C38" i="2"/>
  <c r="C45" i="2" s="1"/>
  <c r="I35" i="2"/>
  <c r="F35" i="2"/>
  <c r="F38" i="2" s="1"/>
  <c r="D45" i="2"/>
  <c r="I45" i="2" l="1"/>
  <c r="I38" i="2"/>
  <c r="H35" i="2"/>
  <c r="F45" i="2" l="1"/>
  <c r="H45" i="2" s="1"/>
  <c r="H38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<sst xmlns="http://schemas.openxmlformats.org/spreadsheetml/2006/main" count="51" uniqueCount="51">
  <si>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</si>
  <si>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</si>
  <si>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</si>
  <si>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</si>
  <si>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</si>
  <si>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</si>
  <si>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</si>
  <si>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</si>
  <si>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</si>
  <si>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</si>
  <si>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</si>
  <si>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</si>
  <si>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</si>
  <si>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</si>
  <si>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</si>
  <si>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</si>
  <si>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</si>
  <si>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</si>
  <si>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</si>
  <si>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</si>
  <si>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</si>
  <si>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</si>
  <si>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</si>
  <si>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</si>
  <si>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</si>
  <si>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</si>
  <si>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</si>
  <si>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</si>
  <si>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</si>
  <si>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</si>
  <si>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</si>
  <si>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</si>
  <si>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</si>
  <si>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</si>
  <si>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</si>
  <si>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</si>
  <si>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</si>
  <si>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</si>
  <si>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</si>
  <si>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</si>
  <si>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</si>
  <si>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</si>
  <si>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</si>
  <si>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</si>
  <si>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</si>
  <si>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</si>
  <si>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</si>
  <si>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</si>
  <si>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CD RATIO OF BANKS AS ON 30.09.2022 (Net of NRE Deposit)</t>
  </si>
  <si>
    <t>AU Small Finance Bank</t>
  </si>
  <si>
    <t>Annexure -9.2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</si>
</sst>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10" fillId="2" borderId="9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5" fillId="2" borderId="11" xfId="0" applyNumberFormat="1" applyFont="1" applyFill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5" fillId="2" borderId="16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7" fillId="0" borderId="20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" fontId="7" fillId="0" borderId="21" xfId="0" applyNumberFormat="1" applyFont="1" applyBorder="1" applyAlignment="1">
      <alignment horizontal="left" vertical="top"/>
    </xf>
    <xf numFmtId="1" fontId="7" fillId="0" borderId="22" xfId="0" applyNumberFormat="1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Normal="100" workbookViewId="0">
      <selection activeCell="O9" sqref="O9"/>
    </sheetView>
  </sheetViews>
  <sheetFormatPr defaultRowHeight="14.4" x14ac:dyDescent="0.3"/>
  <cols>
    <col min="1" max="1" width="9.5546875" customWidth="1"/>
    <col min="2" max="2" width="34.6640625" customWidth="1"/>
    <col min="3" max="3" width="13" customWidth="1"/>
    <col min="4" max="4" width="15" customWidth="1"/>
    <col min="5" max="5" width="15.109375" customWidth="1"/>
    <col min="6" max="6" width="13.6640625" customWidth="1"/>
    <col min="7" max="7" width="13.33203125" customWidth="1"/>
    <col min="8" max="8" width="13.109375" customWidth="1"/>
    <col min="9" max="9" width="14" customWidth="1"/>
    <col min="11" max="11" width="8.33203125" customWidth="1"/>
    <col min="12" max="13" width="8.88671875" hidden="1" customWidth="1"/>
  </cols>
  <sheetData>
    <row r="2" spans="1:9" ht="15" thickBot="1" x14ac:dyDescent="0.35">
      <c r="H2" s="37" t="s">
        <v>50</v>
      </c>
      <c r="I2" s="37"/>
    </row>
    <row r="3" spans="1:9" ht="22.8" thickBot="1" x14ac:dyDescent="0.4">
      <c r="A3" s="38" t="s">
        <v>44</v>
      </c>
      <c r="B3" s="39"/>
      <c r="C3" s="39"/>
      <c r="D3" s="39"/>
      <c r="E3" s="39"/>
      <c r="F3" s="39"/>
      <c r="G3" s="39"/>
      <c r="H3" s="39"/>
      <c r="I3" s="40"/>
    </row>
    <row r="4" spans="1:9" s="1" customFormat="1" ht="14.25" customHeight="1" thickBot="1" x14ac:dyDescent="0.35">
      <c r="A4" s="44" t="s">
        <v>48</v>
      </c>
      <c r="B4" s="45"/>
      <c r="C4" s="45"/>
      <c r="D4" s="45"/>
      <c r="E4" s="45"/>
      <c r="F4" s="45"/>
      <c r="G4" s="45"/>
      <c r="H4" s="45"/>
      <c r="I4" s="46"/>
    </row>
    <row r="5" spans="1:9" s="1" customFormat="1" ht="13.65" customHeight="1" thickBot="1" x14ac:dyDescent="0.35">
      <c r="A5" s="41" t="s">
        <v>0</v>
      </c>
      <c r="B5" s="42"/>
      <c r="C5" s="42"/>
      <c r="D5" s="42"/>
      <c r="E5" s="42"/>
      <c r="F5" s="42"/>
      <c r="G5" s="42"/>
      <c r="H5" s="42"/>
      <c r="I5" s="43"/>
    </row>
    <row r="6" spans="1:9" s="1" customFormat="1" ht="39" customHeight="1" x14ac:dyDescent="0.3">
      <c r="A6" s="47" t="s">
        <v>4</v>
      </c>
      <c r="B6" s="47" t="s">
        <v>1</v>
      </c>
      <c r="C6" s="49" t="s">
        <v>35</v>
      </c>
      <c r="D6" s="49" t="s">
        <v>36</v>
      </c>
      <c r="E6" s="55" t="s">
        <v>37</v>
      </c>
      <c r="F6" s="49" t="s">
        <v>38</v>
      </c>
      <c r="G6" s="49" t="s">
        <v>39</v>
      </c>
      <c r="H6" s="51" t="s">
        <v>40</v>
      </c>
      <c r="I6" s="53" t="s">
        <v>41</v>
      </c>
    </row>
    <row r="7" spans="1:9" s="1" customFormat="1" ht="30" customHeight="1" thickBot="1" x14ac:dyDescent="0.35">
      <c r="A7" s="48"/>
      <c r="B7" s="48"/>
      <c r="C7" s="50"/>
      <c r="D7" s="50"/>
      <c r="E7" s="56"/>
      <c r="F7" s="50"/>
      <c r="G7" s="50"/>
      <c r="H7" s="52"/>
      <c r="I7" s="54"/>
    </row>
    <row r="8" spans="1:9" s="1" customFormat="1" ht="15.75" customHeight="1" thickBot="1" x14ac:dyDescent="0.35">
      <c r="A8" s="23"/>
      <c r="B8" s="23"/>
      <c r="C8" s="18">
        <v>1</v>
      </c>
      <c r="D8" s="2">
        <v>2</v>
      </c>
      <c r="E8" s="3">
        <v>3</v>
      </c>
      <c r="F8" s="2">
        <v>4</v>
      </c>
      <c r="G8" s="2">
        <v>5</v>
      </c>
      <c r="H8" s="2">
        <v>6</v>
      </c>
      <c r="I8" s="4">
        <v>7</v>
      </c>
    </row>
    <row r="9" spans="1:9" s="1" customFormat="1" ht="21.6" customHeight="1" x14ac:dyDescent="0.3">
      <c r="A9" s="24">
        <v>1</v>
      </c>
      <c r="B9" s="27" t="s">
        <v>5</v>
      </c>
      <c r="C9" s="19">
        <v>4</v>
      </c>
      <c r="D9" s="9">
        <v>52113.98</v>
      </c>
      <c r="E9" s="9">
        <v>23156.080000000002</v>
      </c>
      <c r="F9" s="9">
        <v>28957.9</v>
      </c>
      <c r="G9" s="9">
        <v>5782</v>
      </c>
      <c r="H9" s="5">
        <f>G9/F9*100</f>
        <v>19.966917490563887</v>
      </c>
      <c r="I9" s="6">
        <f>G9/D9*100</f>
        <v>11.094911576509796</v>
      </c>
    </row>
    <row r="10" spans="1:9" s="1" customFormat="1" ht="21.6" customHeight="1" x14ac:dyDescent="0.3">
      <c r="A10" s="24">
        <v>2</v>
      </c>
      <c r="B10" s="27" t="s">
        <v>6</v>
      </c>
      <c r="C10" s="19">
        <v>4</v>
      </c>
      <c r="D10" s="9">
        <v>33148</v>
      </c>
      <c r="E10" s="9">
        <v>16423</v>
      </c>
      <c r="F10" s="9">
        <v>16725</v>
      </c>
      <c r="G10" s="9">
        <v>8723</v>
      </c>
      <c r="H10" s="5">
        <f t="shared" ref="H10:H20" si="0">G10/F10*100</f>
        <v>52.155455904334822</v>
      </c>
      <c r="I10" s="6">
        <f t="shared" ref="I10:I20" si="1">G10/D10*100</f>
        <v>26.315313141064316</v>
      </c>
    </row>
    <row r="11" spans="1:9" s="1" customFormat="1" ht="21.6" customHeight="1" x14ac:dyDescent="0.3">
      <c r="A11" s="24">
        <v>3</v>
      </c>
      <c r="B11" s="27" t="s">
        <v>7</v>
      </c>
      <c r="C11" s="19">
        <v>1</v>
      </c>
      <c r="D11" s="9">
        <v>3567.58</v>
      </c>
      <c r="E11" s="9">
        <v>63</v>
      </c>
      <c r="F11" s="9">
        <v>3504.58</v>
      </c>
      <c r="G11" s="9">
        <v>1714</v>
      </c>
      <c r="H11" s="5">
        <f t="shared" si="0"/>
        <v>48.907429706270086</v>
      </c>
      <c r="I11" s="6">
        <f t="shared" si="1"/>
        <v>48.04377196867344</v>
      </c>
    </row>
    <row r="12" spans="1:9" s="1" customFormat="1" ht="21.6" customHeight="1" x14ac:dyDescent="0.3">
      <c r="A12" s="24">
        <v>4</v>
      </c>
      <c r="B12" s="27" t="s">
        <v>8</v>
      </c>
      <c r="C12" s="19">
        <v>11</v>
      </c>
      <c r="D12" s="9">
        <v>67869</v>
      </c>
      <c r="E12" s="9">
        <v>12818</v>
      </c>
      <c r="F12" s="9">
        <v>55051</v>
      </c>
      <c r="G12" s="9">
        <v>21909</v>
      </c>
      <c r="H12" s="5">
        <f t="shared" si="0"/>
        <v>39.797642186336304</v>
      </c>
      <c r="I12" s="6">
        <f t="shared" si="1"/>
        <v>32.281306634840654</v>
      </c>
    </row>
    <row r="13" spans="1:9" s="1" customFormat="1" ht="21.6" customHeight="1" x14ac:dyDescent="0.3">
      <c r="A13" s="24">
        <v>5</v>
      </c>
      <c r="B13" s="27" t="s">
        <v>9</v>
      </c>
      <c r="C13" s="19">
        <v>4</v>
      </c>
      <c r="D13" s="9">
        <v>40122</v>
      </c>
      <c r="E13" s="9">
        <v>2215</v>
      </c>
      <c r="F13" s="9">
        <v>37907</v>
      </c>
      <c r="G13" s="9">
        <v>8317</v>
      </c>
      <c r="H13" s="5">
        <f t="shared" si="0"/>
        <v>21.940538686786081</v>
      </c>
      <c r="I13" s="6">
        <f t="shared" si="1"/>
        <v>20.729275709087283</v>
      </c>
    </row>
    <row r="14" spans="1:9" s="1" customFormat="1" ht="21.6" customHeight="1" x14ac:dyDescent="0.3">
      <c r="A14" s="24">
        <v>6</v>
      </c>
      <c r="B14" s="27" t="s">
        <v>10</v>
      </c>
      <c r="C14" s="19">
        <v>5</v>
      </c>
      <c r="D14" s="9">
        <v>47560</v>
      </c>
      <c r="E14" s="9">
        <v>9311.19</v>
      </c>
      <c r="F14" s="9">
        <v>38248.81</v>
      </c>
      <c r="G14" s="9">
        <v>7967</v>
      </c>
      <c r="H14" s="5">
        <f t="shared" si="0"/>
        <v>20.829406195905182</v>
      </c>
      <c r="I14" s="6">
        <f t="shared" si="1"/>
        <v>16.751471825063078</v>
      </c>
    </row>
    <row r="15" spans="1:9" s="1" customFormat="1" ht="21.6" customHeight="1" x14ac:dyDescent="0.3">
      <c r="A15" s="24">
        <v>7</v>
      </c>
      <c r="B15" s="27" t="s">
        <v>11</v>
      </c>
      <c r="C15" s="19">
        <v>5</v>
      </c>
      <c r="D15" s="9">
        <v>21958</v>
      </c>
      <c r="E15" s="9">
        <v>1210</v>
      </c>
      <c r="F15" s="9">
        <v>20748</v>
      </c>
      <c r="G15" s="9">
        <v>2221</v>
      </c>
      <c r="H15" s="5">
        <f t="shared" si="0"/>
        <v>10.70464623096202</v>
      </c>
      <c r="I15" s="6">
        <f t="shared" si="1"/>
        <v>10.114764550505511</v>
      </c>
    </row>
    <row r="16" spans="1:9" s="1" customFormat="1" ht="21.6" customHeight="1" x14ac:dyDescent="0.3">
      <c r="A16" s="24">
        <v>8</v>
      </c>
      <c r="B16" s="27" t="s">
        <v>12</v>
      </c>
      <c r="C16" s="19">
        <v>21</v>
      </c>
      <c r="D16" s="9">
        <v>109404</v>
      </c>
      <c r="E16" s="9">
        <v>60529</v>
      </c>
      <c r="F16" s="9">
        <v>48875</v>
      </c>
      <c r="G16" s="9">
        <v>30075</v>
      </c>
      <c r="H16" s="5">
        <f t="shared" si="0"/>
        <v>61.534526854219948</v>
      </c>
      <c r="I16" s="6">
        <f t="shared" si="1"/>
        <v>27.489854118679389</v>
      </c>
    </row>
    <row r="17" spans="1:9" s="1" customFormat="1" ht="21.6" customHeight="1" x14ac:dyDescent="0.3">
      <c r="A17" s="24">
        <v>9</v>
      </c>
      <c r="B17" s="27" t="s">
        <v>13</v>
      </c>
      <c r="C17" s="19">
        <v>29</v>
      </c>
      <c r="D17" s="9">
        <v>400751</v>
      </c>
      <c r="E17" s="9">
        <v>93848</v>
      </c>
      <c r="F17" s="9">
        <v>306903</v>
      </c>
      <c r="G17" s="9">
        <v>69032</v>
      </c>
      <c r="H17" s="5">
        <f t="shared" si="0"/>
        <v>22.493100425867457</v>
      </c>
      <c r="I17" s="6">
        <f t="shared" si="1"/>
        <v>17.225658825555019</v>
      </c>
    </row>
    <row r="18" spans="1:9" s="1" customFormat="1" ht="21.6" customHeight="1" x14ac:dyDescent="0.3">
      <c r="A18" s="24">
        <v>10</v>
      </c>
      <c r="B18" s="27" t="s">
        <v>14</v>
      </c>
      <c r="C18" s="19">
        <v>18</v>
      </c>
      <c r="D18" s="9">
        <v>352127</v>
      </c>
      <c r="E18" s="9">
        <v>117032</v>
      </c>
      <c r="F18" s="9">
        <v>235095</v>
      </c>
      <c r="G18" s="9">
        <v>41941</v>
      </c>
      <c r="H18" s="5">
        <f t="shared" si="0"/>
        <v>17.840022118717965</v>
      </c>
      <c r="I18" s="6">
        <f t="shared" si="1"/>
        <v>11.910759470304749</v>
      </c>
    </row>
    <row r="19" spans="1:9" s="1" customFormat="1" ht="21.6" customHeight="1" x14ac:dyDescent="0.3">
      <c r="A19" s="24">
        <v>11</v>
      </c>
      <c r="B19" s="27" t="s">
        <v>15</v>
      </c>
      <c r="C19" s="19">
        <v>3</v>
      </c>
      <c r="D19" s="9">
        <v>13779.95</v>
      </c>
      <c r="E19" s="9">
        <v>2039</v>
      </c>
      <c r="F19" s="9">
        <v>11740.95</v>
      </c>
      <c r="G19" s="9">
        <v>1920.81</v>
      </c>
      <c r="H19" s="5">
        <f t="shared" si="0"/>
        <v>16.359919767991514</v>
      </c>
      <c r="I19" s="6">
        <f t="shared" si="1"/>
        <v>13.939165236448609</v>
      </c>
    </row>
    <row r="20" spans="1:9" s="1" customFormat="1" ht="21.6" customHeight="1" thickBot="1" x14ac:dyDescent="0.35">
      <c r="A20" s="24">
        <v>12</v>
      </c>
      <c r="B20" s="27" t="s">
        <v>16</v>
      </c>
      <c r="C20" s="19">
        <v>8</v>
      </c>
      <c r="D20" s="9">
        <v>55239.94</v>
      </c>
      <c r="E20" s="9">
        <v>16995</v>
      </c>
      <c r="F20" s="9">
        <v>38244.94</v>
      </c>
      <c r="G20" s="9">
        <v>10354</v>
      </c>
      <c r="H20" s="5">
        <f t="shared" si="0"/>
        <v>27.072862449254725</v>
      </c>
      <c r="I20" s="6">
        <f t="shared" si="1"/>
        <v>18.743684370403006</v>
      </c>
    </row>
    <row r="21" spans="1:9" s="1" customFormat="1" ht="18.899999999999999" customHeight="1" thickBot="1" x14ac:dyDescent="0.35">
      <c r="A21" s="25"/>
      <c r="B21" s="28" t="s">
        <v>17</v>
      </c>
      <c r="C21" s="20">
        <f>SUM(C9:C20)</f>
        <v>113</v>
      </c>
      <c r="D21" s="13">
        <f>SUM(D9:D20)</f>
        <v>1197640.45</v>
      </c>
      <c r="E21" s="13">
        <f>SUM(E9:E20)</f>
        <v>355639.27</v>
      </c>
      <c r="F21" s="13">
        <f>SUM(F9:F20)</f>
        <v>842001.17999999993</v>
      </c>
      <c r="G21" s="13">
        <f>SUM(G9:G20)</f>
        <v>209955.81</v>
      </c>
      <c r="H21" s="7">
        <f t="shared" ref="H21:H38" si="2">G21/F21*100</f>
        <v>24.935334413664361</v>
      </c>
      <c r="I21" s="8">
        <f t="shared" ref="I21:I40" si="3">G21/D21*100</f>
        <v>17.530788142634961</v>
      </c>
    </row>
    <row r="22" spans="1:9" s="1" customFormat="1" ht="23.4" customHeight="1" x14ac:dyDescent="0.3">
      <c r="A22" s="26">
        <v>13</v>
      </c>
      <c r="B22" s="29" t="s">
        <v>18</v>
      </c>
      <c r="C22" s="19">
        <v>6</v>
      </c>
      <c r="D22" s="9">
        <v>29002</v>
      </c>
      <c r="E22" s="9">
        <v>4105</v>
      </c>
      <c r="F22" s="9">
        <v>24897</v>
      </c>
      <c r="G22" s="9">
        <v>5535</v>
      </c>
      <c r="H22" s="5">
        <f t="shared" si="2"/>
        <v>22.231594167972045</v>
      </c>
      <c r="I22" s="6">
        <f t="shared" si="3"/>
        <v>19.084890697193295</v>
      </c>
    </row>
    <row r="23" spans="1:9" s="1" customFormat="1" ht="23.4" customHeight="1" x14ac:dyDescent="0.3">
      <c r="A23" s="26">
        <v>14</v>
      </c>
      <c r="B23" s="27" t="s">
        <v>19</v>
      </c>
      <c r="C23" s="19">
        <v>1</v>
      </c>
      <c r="D23" s="9">
        <v>12365.629778700002</v>
      </c>
      <c r="E23" s="9">
        <v>1032</v>
      </c>
      <c r="F23" s="9">
        <v>11333.629778700002</v>
      </c>
      <c r="G23" s="9">
        <v>913</v>
      </c>
      <c r="H23" s="5">
        <f t="shared" si="2"/>
        <v>8.0556716411882263</v>
      </c>
      <c r="I23" s="6">
        <f t="shared" si="3"/>
        <v>7.3833683875337854</v>
      </c>
    </row>
    <row r="24" spans="1:9" s="1" customFormat="1" ht="23.4" customHeight="1" x14ac:dyDescent="0.3">
      <c r="A24" s="26">
        <v>15</v>
      </c>
      <c r="B24" s="27" t="s">
        <v>20</v>
      </c>
      <c r="C24" s="19">
        <v>1</v>
      </c>
      <c r="D24" s="9">
        <v>4102</v>
      </c>
      <c r="E24" s="9">
        <v>214</v>
      </c>
      <c r="F24" s="9">
        <v>3888</v>
      </c>
      <c r="G24" s="9">
        <v>2685</v>
      </c>
      <c r="H24" s="5">
        <f t="shared" si="2"/>
        <v>69.058641975308646</v>
      </c>
      <c r="I24" s="6">
        <f t="shared" si="3"/>
        <v>65.455875182837644</v>
      </c>
    </row>
    <row r="25" spans="1:9" s="1" customFormat="1" ht="23.4" customHeight="1" x14ac:dyDescent="0.3">
      <c r="A25" s="26">
        <v>16</v>
      </c>
      <c r="B25" s="27" t="s">
        <v>21</v>
      </c>
      <c r="C25" s="19">
        <v>18</v>
      </c>
      <c r="D25" s="9">
        <v>111496</v>
      </c>
      <c r="E25" s="9">
        <v>7582</v>
      </c>
      <c r="F25" s="9">
        <v>103914</v>
      </c>
      <c r="G25" s="9">
        <v>43937</v>
      </c>
      <c r="H25" s="5">
        <f t="shared" si="2"/>
        <v>42.282079411821314</v>
      </c>
      <c r="I25" s="6">
        <f t="shared" si="3"/>
        <v>39.406794862595966</v>
      </c>
    </row>
    <row r="26" spans="1:9" s="1" customFormat="1" ht="23.4" customHeight="1" x14ac:dyDescent="0.3">
      <c r="A26" s="26">
        <v>17</v>
      </c>
      <c r="B26" s="27" t="s">
        <v>22</v>
      </c>
      <c r="C26" s="19">
        <v>2</v>
      </c>
      <c r="D26" s="9">
        <v>12100</v>
      </c>
      <c r="E26" s="9">
        <v>165</v>
      </c>
      <c r="F26" s="9">
        <v>11935</v>
      </c>
      <c r="G26" s="9">
        <v>2636</v>
      </c>
      <c r="H26" s="5">
        <f t="shared" si="2"/>
        <v>22.086300795978214</v>
      </c>
      <c r="I26" s="6">
        <f t="shared" si="3"/>
        <v>21.785123966942148</v>
      </c>
    </row>
    <row r="27" spans="1:9" s="1" customFormat="1" ht="23.4" customHeight="1" x14ac:dyDescent="0.3">
      <c r="A27" s="26">
        <v>18</v>
      </c>
      <c r="B27" s="27" t="s">
        <v>23</v>
      </c>
      <c r="C27" s="19">
        <v>3</v>
      </c>
      <c r="D27" s="9">
        <v>24707</v>
      </c>
      <c r="E27" s="9">
        <v>43</v>
      </c>
      <c r="F27" s="9">
        <v>24664</v>
      </c>
      <c r="G27" s="9">
        <v>13459</v>
      </c>
      <c r="H27" s="5">
        <f t="shared" si="2"/>
        <v>54.569412909503733</v>
      </c>
      <c r="I27" s="6">
        <f t="shared" si="3"/>
        <v>54.474440441980008</v>
      </c>
    </row>
    <row r="28" spans="1:9" s="1" customFormat="1" ht="23.4" customHeight="1" x14ac:dyDescent="0.3">
      <c r="A28" s="26">
        <v>19</v>
      </c>
      <c r="B28" s="27" t="s">
        <v>24</v>
      </c>
      <c r="C28" s="19">
        <v>6</v>
      </c>
      <c r="D28" s="9">
        <v>21372.910982267</v>
      </c>
      <c r="E28" s="9">
        <v>1816.4714115999998</v>
      </c>
      <c r="F28" s="9">
        <v>19556.439570667</v>
      </c>
      <c r="G28" s="9">
        <v>6964</v>
      </c>
      <c r="H28" s="5">
        <f t="shared" si="2"/>
        <v>35.60975388610823</v>
      </c>
      <c r="I28" s="6">
        <f t="shared" si="3"/>
        <v>32.583301384532959</v>
      </c>
    </row>
    <row r="29" spans="1:9" s="1" customFormat="1" ht="23.4" customHeight="1" x14ac:dyDescent="0.3">
      <c r="A29" s="26">
        <v>20</v>
      </c>
      <c r="B29" s="27" t="s">
        <v>25</v>
      </c>
      <c r="C29" s="19">
        <v>1</v>
      </c>
      <c r="D29" s="9">
        <v>21250</v>
      </c>
      <c r="E29" s="9">
        <v>4928</v>
      </c>
      <c r="F29" s="9">
        <v>16322</v>
      </c>
      <c r="G29" s="9">
        <v>5831</v>
      </c>
      <c r="H29" s="5">
        <f t="shared" si="2"/>
        <v>35.724788628844507</v>
      </c>
      <c r="I29" s="6">
        <f t="shared" si="3"/>
        <v>27.439999999999998</v>
      </c>
    </row>
    <row r="30" spans="1:9" s="1" customFormat="1" ht="23.4" customHeight="1" thickBot="1" x14ac:dyDescent="0.35">
      <c r="A30" s="26">
        <v>21</v>
      </c>
      <c r="B30" s="30" t="s">
        <v>26</v>
      </c>
      <c r="C30" s="19">
        <v>2</v>
      </c>
      <c r="D30" s="9">
        <v>10138</v>
      </c>
      <c r="E30" s="9">
        <v>1403</v>
      </c>
      <c r="F30" s="9">
        <v>8735</v>
      </c>
      <c r="G30" s="9">
        <v>1883</v>
      </c>
      <c r="H30" s="5">
        <f t="shared" si="2"/>
        <v>21.55695477962221</v>
      </c>
      <c r="I30" s="6">
        <f t="shared" si="3"/>
        <v>18.573683172223319</v>
      </c>
    </row>
    <row r="31" spans="1:9" s="1" customFormat="1" ht="18.899999999999999" customHeight="1" thickBot="1" x14ac:dyDescent="0.35">
      <c r="A31" s="25"/>
      <c r="B31" s="28" t="s">
        <v>27</v>
      </c>
      <c r="C31" s="20">
        <f>SUM(C22:C30)</f>
        <v>40</v>
      </c>
      <c r="D31" s="13">
        <f>SUM(D22:D30)</f>
        <v>246533.54076096701</v>
      </c>
      <c r="E31" s="13">
        <f>SUM(E22:E30)</f>
        <v>21288.4714116</v>
      </c>
      <c r="F31" s="13">
        <f t="shared" ref="F31:F37" si="4">D31-E31</f>
        <v>225245.069349367</v>
      </c>
      <c r="G31" s="13">
        <f>SUM(G22:G30)</f>
        <v>83843</v>
      </c>
      <c r="H31" s="7">
        <f t="shared" si="2"/>
        <v>37.223012358132948</v>
      </c>
      <c r="I31" s="8">
        <f t="shared" si="3"/>
        <v>34.008759920132796</v>
      </c>
    </row>
    <row r="32" spans="1:9" s="1" customFormat="1" ht="21.6" customHeight="1" x14ac:dyDescent="0.3">
      <c r="A32" s="26">
        <v>24</v>
      </c>
      <c r="B32" s="31" t="s">
        <v>49</v>
      </c>
      <c r="C32" s="21">
        <v>1</v>
      </c>
      <c r="D32" s="15">
        <v>21120</v>
      </c>
      <c r="E32" s="15">
        <v>1327</v>
      </c>
      <c r="F32" s="15">
        <v>19793</v>
      </c>
      <c r="G32" s="15">
        <v>6469</v>
      </c>
      <c r="H32" s="5">
        <f t="shared" si="2"/>
        <v>32.683271863790232</v>
      </c>
      <c r="I32" s="6">
        <f t="shared" si="3"/>
        <v>30.629734848484848</v>
      </c>
    </row>
    <row r="33" spans="1:13" s="1" customFormat="1" ht="21.6" customHeight="1" thickBot="1" x14ac:dyDescent="0.35">
      <c r="A33" s="26">
        <v>25</v>
      </c>
      <c r="B33" s="32" t="s">
        <v>43</v>
      </c>
      <c r="C33" s="19">
        <v>8</v>
      </c>
      <c r="D33" s="9">
        <v>12383.59</v>
      </c>
      <c r="E33" s="9">
        <v>1262.01</v>
      </c>
      <c r="F33" s="9">
        <v>11121.58</v>
      </c>
      <c r="G33" s="9">
        <v>15294</v>
      </c>
      <c r="H33" s="5">
        <f t="shared" si="2"/>
        <v>137.51643201775289</v>
      </c>
      <c r="I33" s="6">
        <f t="shared" si="3"/>
        <v>123.50215083025198</v>
      </c>
    </row>
    <row r="34" spans="1:13" s="1" customFormat="1" ht="18.899999999999999" customHeight="1" thickBot="1" x14ac:dyDescent="0.35">
      <c r="A34" s="25"/>
      <c r="B34" s="28" t="s">
        <v>28</v>
      </c>
      <c r="C34" s="20">
        <f>C32+C33</f>
        <v>9</v>
      </c>
      <c r="D34" s="13">
        <f t="shared" ref="D34:G34" si="5">D32+D33</f>
        <v>33503.589999999997</v>
      </c>
      <c r="E34" s="13">
        <f t="shared" si="5"/>
        <v>2589.0100000000002</v>
      </c>
      <c r="F34" s="13">
        <f t="shared" si="5"/>
        <v>30914.58</v>
      </c>
      <c r="G34" s="13">
        <f t="shared" si="5"/>
        <v>21763</v>
      </c>
      <c r="H34" s="7">
        <f t="shared" si="2"/>
        <v>70.397204167095268</v>
      </c>
      <c r="I34" s="8">
        <f t="shared" si="3"/>
        <v>64.957218017531858</v>
      </c>
    </row>
    <row r="35" spans="1:13" s="1" customFormat="1" ht="18.899999999999999" customHeight="1" thickBot="1" x14ac:dyDescent="0.35">
      <c r="A35" s="25"/>
      <c r="B35" s="28" t="s">
        <v>29</v>
      </c>
      <c r="C35" s="20">
        <f>SUM(C31,C34)</f>
        <v>49</v>
      </c>
      <c r="D35" s="13">
        <f>SUM(D31,D34)</f>
        <v>280037.13076096703</v>
      </c>
      <c r="E35" s="13">
        <f>SUM(E31,E34)</f>
        <v>23877.481411599998</v>
      </c>
      <c r="F35" s="13">
        <f t="shared" si="4"/>
        <v>256159.64934936704</v>
      </c>
      <c r="G35" s="13">
        <f>SUM(G31,G34)</f>
        <v>105606</v>
      </c>
      <c r="H35" s="7">
        <f t="shared" si="2"/>
        <v>41.226633573333686</v>
      </c>
      <c r="I35" s="8">
        <f t="shared" si="3"/>
        <v>37.711427664263113</v>
      </c>
    </row>
    <row r="36" spans="1:13" s="1" customFormat="1" ht="22.2" customHeight="1" thickBot="1" x14ac:dyDescent="0.35">
      <c r="A36" s="10">
        <v>26</v>
      </c>
      <c r="B36" s="31" t="s">
        <v>30</v>
      </c>
      <c r="C36" s="19">
        <v>8</v>
      </c>
      <c r="D36" s="9">
        <v>15546</v>
      </c>
      <c r="E36" s="9">
        <v>631</v>
      </c>
      <c r="F36" s="9">
        <v>14915</v>
      </c>
      <c r="G36" s="9">
        <v>13042</v>
      </c>
      <c r="H36" s="5">
        <f>G36/F36*100</f>
        <v>87.442172309755279</v>
      </c>
      <c r="I36" s="6">
        <f>G36/D36*100</f>
        <v>83.892962820018013</v>
      </c>
    </row>
    <row r="37" spans="1:13" s="1" customFormat="1" ht="18.899999999999999" customHeight="1" thickBot="1" x14ac:dyDescent="0.35">
      <c r="A37" s="25"/>
      <c r="B37" s="28" t="s">
        <v>31</v>
      </c>
      <c r="C37" s="20">
        <f>SUM(C36:C36)</f>
        <v>8</v>
      </c>
      <c r="D37" s="13">
        <f t="shared" ref="D37:E37" si="6">SUM(D36:D36)</f>
        <v>15546</v>
      </c>
      <c r="E37" s="13">
        <f t="shared" si="6"/>
        <v>631</v>
      </c>
      <c r="F37" s="13">
        <f t="shared" si="4"/>
        <v>14915</v>
      </c>
      <c r="G37" s="13">
        <f>SUM(G36:G36)</f>
        <v>13042</v>
      </c>
      <c r="H37" s="7">
        <f t="shared" si="2"/>
        <v>87.442172309755279</v>
      </c>
      <c r="I37" s="8">
        <f t="shared" si="3"/>
        <v>83.892962820018013</v>
      </c>
    </row>
    <row r="38" spans="1:13" s="1" customFormat="1" ht="18.899999999999999" customHeight="1" thickBot="1" x14ac:dyDescent="0.35">
      <c r="A38" s="25"/>
      <c r="B38" s="28" t="s">
        <v>32</v>
      </c>
      <c r="C38" s="20">
        <f>SUM(C21,C35,C37)</f>
        <v>170</v>
      </c>
      <c r="D38" s="13">
        <f>SUM(D21,D35,D37)</f>
        <v>1493223.580760967</v>
      </c>
      <c r="E38" s="13">
        <f>SUM(E21,E35,E37)</f>
        <v>380147.75141160004</v>
      </c>
      <c r="F38" s="13">
        <f>SUM(F21,F35,F37)</f>
        <v>1113075.8293493669</v>
      </c>
      <c r="G38" s="13">
        <f>SUM(G21,G35,G37)</f>
        <v>328603.81</v>
      </c>
      <c r="H38" s="7">
        <f t="shared" si="2"/>
        <v>29.522140480948256</v>
      </c>
      <c r="I38" s="8">
        <f t="shared" si="3"/>
        <v>22.00633677593941</v>
      </c>
      <c r="L38" s="5"/>
      <c r="M38" s="6"/>
    </row>
    <row r="39" spans="1:13" s="1" customFormat="1" ht="21.6" customHeight="1" thickBot="1" x14ac:dyDescent="0.35">
      <c r="A39" s="10">
        <v>27</v>
      </c>
      <c r="B39" s="31" t="s">
        <v>46</v>
      </c>
      <c r="C39" s="19">
        <v>47</v>
      </c>
      <c r="D39" s="9">
        <v>179152.77</v>
      </c>
      <c r="E39" s="9">
        <v>3482.91</v>
      </c>
      <c r="F39" s="9">
        <v>175669.86</v>
      </c>
      <c r="G39" s="9">
        <v>33995</v>
      </c>
      <c r="H39" s="5">
        <f>G39/F39*100</f>
        <v>19.351640628620075</v>
      </c>
      <c r="I39" s="6">
        <f>G39/D39*100</f>
        <v>18.975425275311121</v>
      </c>
    </row>
    <row r="40" spans="1:13" s="1" customFormat="1" ht="18.899999999999999" customHeight="1" thickBot="1" x14ac:dyDescent="0.35">
      <c r="A40" s="25"/>
      <c r="B40" s="28" t="s">
        <v>33</v>
      </c>
      <c r="C40" s="20">
        <f>SUM(C39:C39)</f>
        <v>47</v>
      </c>
      <c r="D40" s="13">
        <f>SUM(D39:D39)</f>
        <v>179152.77</v>
      </c>
      <c r="E40" s="13">
        <f>SUM(E39:E39)</f>
        <v>3482.91</v>
      </c>
      <c r="F40" s="13">
        <f>SUM(F39:F39)</f>
        <v>175669.86</v>
      </c>
      <c r="G40" s="13">
        <f>SUM(G39:G39)</f>
        <v>33995</v>
      </c>
      <c r="H40" s="7">
        <f>G40/F40*100</f>
        <v>19.351640628620075</v>
      </c>
      <c r="I40" s="8">
        <f t="shared" si="3"/>
        <v>18.975425275311121</v>
      </c>
    </row>
    <row r="41" spans="1:13" s="1" customFormat="1" ht="20.399999999999999" customHeight="1" thickBot="1" x14ac:dyDescent="0.35">
      <c r="A41" s="26">
        <v>28</v>
      </c>
      <c r="B41" s="33" t="s">
        <v>42</v>
      </c>
      <c r="C41" s="19">
        <v>3</v>
      </c>
      <c r="D41" s="9">
        <v>0</v>
      </c>
      <c r="E41" s="9">
        <v>0</v>
      </c>
      <c r="F41" s="9">
        <v>0</v>
      </c>
      <c r="G41" s="9">
        <v>3022</v>
      </c>
      <c r="H41" s="5">
        <v>0</v>
      </c>
      <c r="I41" s="6">
        <v>0</v>
      </c>
    </row>
    <row r="42" spans="1:13" s="1" customFormat="1" ht="20.399999999999999" customHeight="1" thickBot="1" x14ac:dyDescent="0.35">
      <c r="A42" s="10">
        <v>29</v>
      </c>
      <c r="B42" s="34" t="s">
        <v>47</v>
      </c>
      <c r="C42" s="22"/>
      <c r="D42" s="14"/>
      <c r="E42" s="14"/>
      <c r="F42" s="14">
        <v>0</v>
      </c>
      <c r="G42" s="14"/>
      <c r="H42" s="5">
        <v>0</v>
      </c>
      <c r="I42" s="6">
        <v>0</v>
      </c>
    </row>
    <row r="43" spans="1:13" s="1" customFormat="1" ht="18.899999999999999" customHeight="1" thickBot="1" x14ac:dyDescent="0.35">
      <c r="A43" s="25"/>
      <c r="B43" s="28" t="s">
        <v>34</v>
      </c>
      <c r="C43" s="20">
        <f>C41+C42</f>
        <v>3</v>
      </c>
      <c r="D43" s="13">
        <f>D41+D42</f>
        <v>0</v>
      </c>
      <c r="E43" s="13">
        <f>E41+E42</f>
        <v>0</v>
      </c>
      <c r="F43" s="13">
        <f>F41+F42</f>
        <v>0</v>
      </c>
      <c r="G43" s="13">
        <f>G41+G42</f>
        <v>3022</v>
      </c>
      <c r="H43" s="11">
        <v>0</v>
      </c>
      <c r="I43" s="12">
        <v>0</v>
      </c>
    </row>
    <row r="44" spans="1:13" s="1" customFormat="1" ht="47.4" customHeight="1" thickBot="1" x14ac:dyDescent="0.35">
      <c r="A44" s="10"/>
      <c r="B44" s="35" t="s">
        <v>2</v>
      </c>
      <c r="C44" s="22"/>
      <c r="D44" s="14"/>
      <c r="E44" s="14"/>
      <c r="F44" s="14"/>
      <c r="G44" s="14"/>
      <c r="H44" s="16"/>
      <c r="I44" s="17"/>
    </row>
    <row r="45" spans="1:13" s="1" customFormat="1" ht="18.899999999999999" customHeight="1" thickBot="1" x14ac:dyDescent="0.35">
      <c r="A45" s="25"/>
      <c r="B45" s="28" t="s">
        <v>3</v>
      </c>
      <c r="C45" s="20">
        <f>SUM(C38,C40,C43,C44)</f>
        <v>220</v>
      </c>
      <c r="D45" s="13">
        <f>SUM(D38,D40,D43,D44)</f>
        <v>1672376.350760967</v>
      </c>
      <c r="E45" s="13">
        <f>SUM(E38,E40,E43,E44)</f>
        <v>383630.66141160001</v>
      </c>
      <c r="F45" s="13">
        <f>SUM(F38,F40,F43,F44)</f>
        <v>1288745.6893493668</v>
      </c>
      <c r="G45" s="13">
        <f>SUM(G38,G40,G43,G44)</f>
        <v>365620.81</v>
      </c>
      <c r="H45" s="11">
        <f>G45/F45*100</f>
        <v>28.370283836571858</v>
      </c>
      <c r="I45" s="12">
        <f>G45/D45*100</f>
        <v>21.862352324800259</v>
      </c>
    </row>
    <row r="46" spans="1:13" x14ac:dyDescent="0.3">
      <c r="H46" s="57" t="s">
        <v>45</v>
      </c>
      <c r="I46" s="57"/>
    </row>
    <row r="47" spans="1:13" x14ac:dyDescent="0.3">
      <c r="H47" s="36"/>
      <c r="I47" s="36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7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22</vt:lpstr>
      <vt:lpstr>'JUN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2022-11-24T04:58:35Z</dcterms:modified>
</cp:coreProperties>
</file>