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/>
  </bookViews>
  <sheets>
    <sheet name="SEP 22" sheetId="2" r:id="rId1"/>
  </sheets>
  <definedNames>
    <definedName name="_xlnm.Print_Area" localSheetId="0">'SEP 22'!$A$1:$J$44</definedName>
  </definedNames>
  <calcPr calcId="162913"/>
</workbook>
</file>

<file path=xl/calcChain.xml><?xml version="1.0" encoding="utf-8"?>
<calcChain xmlns="http://schemas.openxmlformats.org/spreadsheetml/2006/main">
  <c r="D33" i="2" l="1"/>
  <c r="E33" i="2"/>
  <c r="F33" i="2"/>
  <c r="G33" i="2"/>
  <c r="C33" i="2"/>
  <c r="H32" i="2"/>
  <c r="I32" i="2" s="1"/>
  <c r="I27" i="2" l="1"/>
  <c r="H27" i="2"/>
  <c r="G41" i="2" l="1"/>
  <c r="D41" i="2"/>
  <c r="E41" i="2"/>
  <c r="G39" i="2"/>
  <c r="D39" i="2"/>
  <c r="E39" i="2"/>
  <c r="G36" i="2"/>
  <c r="D36" i="2"/>
  <c r="E36" i="2"/>
  <c r="D30" i="2"/>
  <c r="E30" i="2"/>
  <c r="G30" i="2"/>
  <c r="F42" i="2"/>
  <c r="H38" i="2"/>
  <c r="H35" i="2"/>
  <c r="H31" i="2"/>
  <c r="H29" i="2"/>
  <c r="H26" i="2"/>
  <c r="H25" i="2"/>
  <c r="H24" i="2"/>
  <c r="H23" i="2"/>
  <c r="H22" i="2"/>
  <c r="H20" i="2"/>
  <c r="H19" i="2"/>
  <c r="H18" i="2"/>
  <c r="H17" i="2"/>
  <c r="H15" i="2"/>
  <c r="H14" i="2"/>
  <c r="H13" i="2"/>
  <c r="H12" i="2"/>
  <c r="H11" i="2"/>
  <c r="H10" i="2"/>
  <c r="I38" i="2"/>
  <c r="I35" i="2"/>
  <c r="I31" i="2"/>
  <c r="I29" i="2"/>
  <c r="I26" i="2"/>
  <c r="I25" i="2"/>
  <c r="I24" i="2"/>
  <c r="I23" i="2"/>
  <c r="I22" i="2"/>
  <c r="I20" i="2"/>
  <c r="I19" i="2"/>
  <c r="I18" i="2"/>
  <c r="I17" i="2"/>
  <c r="I16" i="2"/>
  <c r="H16" i="2"/>
  <c r="I15" i="2"/>
  <c r="I14" i="2"/>
  <c r="I13" i="2"/>
  <c r="I12" i="2"/>
  <c r="I11" i="2"/>
  <c r="I10" i="2"/>
  <c r="D21" i="2"/>
  <c r="E21" i="2"/>
  <c r="G21" i="2"/>
  <c r="C41" i="2"/>
  <c r="C39" i="2"/>
  <c r="C36" i="2"/>
  <c r="C30" i="2"/>
  <c r="C21" i="2"/>
  <c r="I9" i="2"/>
  <c r="I33" i="2" l="1"/>
  <c r="F41" i="2"/>
  <c r="G37" i="2"/>
  <c r="I36" i="2"/>
  <c r="F39" i="2"/>
  <c r="H39" i="2" s="1"/>
  <c r="I39" i="2"/>
  <c r="D37" i="2"/>
  <c r="D43" i="2" s="1"/>
  <c r="C34" i="2"/>
  <c r="E34" i="2"/>
  <c r="H9" i="2"/>
  <c r="F21" i="2"/>
  <c r="H21" i="2" s="1"/>
  <c r="C37" i="2"/>
  <c r="C43" i="2" s="1"/>
  <c r="F36" i="2"/>
  <c r="H36" i="2" s="1"/>
  <c r="E37" i="2"/>
  <c r="E43" i="2" s="1"/>
  <c r="I30" i="2"/>
  <c r="F30" i="2"/>
  <c r="H30" i="2" s="1"/>
  <c r="H33" i="2"/>
  <c r="G34" i="2"/>
  <c r="D34" i="2"/>
  <c r="I21" i="2"/>
  <c r="I37" i="2" l="1"/>
  <c r="G43" i="2"/>
  <c r="I43" i="2" s="1"/>
  <c r="F37" i="2"/>
  <c r="F43" i="2" s="1"/>
  <c r="F34" i="2"/>
  <c r="H34" i="2" s="1"/>
  <c r="I34" i="2"/>
  <c r="H43" i="2" l="1"/>
  <c r="H37" i="2"/>
</calcChain>
</file>

<file path=xl/sharedStrings.xml><?xml version="1.0" encoding="utf-8"?>
<sst xmlns="http://schemas.openxmlformats.org/spreadsheetml/2006/main" count="49" uniqueCount="49">
  <si>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</si>
  <si>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</si>
  <si>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</si>
  <si>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</si>
  <si>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</si>
  <si>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</si>
  <si>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</si>
  <si>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</si>
  <si>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</si>
  <si>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</si>
  <si>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</si>
  <si>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</si>
  <si>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</si>
  <si>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</si>
  <si>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</si>
  <si>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</si>
  <si>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</si>
  <si>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</si>
  <si>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</si>
  <si>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</si>
  <si>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Federal Bank</t>
  </si>
  <si>
    <t>HDFC Bank</t>
  </si>
  <si>
    <t>IDBI Bank</t>
  </si>
  <si>
    <t>ICICI Bank</t>
  </si>
  <si>
    <t>Kotak Mahindra Bank</t>
  </si>
  <si>
    <t>RBL Bank Ltd.</t>
  </si>
  <si>
    <t>Yes Bank</t>
  </si>
  <si>
    <t>Total Pvt. Sector Banks</t>
  </si>
  <si>
    <t>Ujjivan Small Finance Bank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</si>
  <si>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</si>
  <si>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</si>
  <si>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</si>
  <si>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</si>
  <si>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</si>
  <si>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</si>
  <si>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</si>
  <si>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</si>
  <si>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</si>
  <si>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</si>
  <si>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</si>
  <si>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</si>
  <si>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</si>
  <si>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</si>
  <si>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</si>
  <si>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</si>
  <si>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</si>
  <si>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:RUPNAGAR</t>
  </si>
  <si>
    <t>CD RATIO OF BANKS AS ON 30.09.2022 (Net of NRE Deposit)</t>
  </si>
  <si>
    <t>Annexure - 9.5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</si>
</sst>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sz val="14"/>
      <color theme="1"/>
      <name val="Tahoma"/>
      <family val="2"/>
    </font>
    <font>
      <b/>
      <sz val="16"/>
      <name val="Tahoma"/>
      <family val="2"/>
    </font>
    <font>
      <sz val="16"/>
      <color theme="1"/>
      <name val="Tahoma"/>
      <family val="2"/>
    </font>
    <font>
      <sz val="16"/>
      <name val="Tahoma"/>
      <family val="2"/>
    </font>
    <font>
      <b/>
      <sz val="16"/>
      <color theme="1"/>
      <name val="Tahoma"/>
      <family val="2"/>
    </font>
    <font>
      <sz val="18"/>
      <name val="Tahoma"/>
      <family val="2"/>
    </font>
    <font>
      <sz val="11"/>
      <name val="Calibri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71">
    <xf numFmtId="0" fontId="0" fillId="0" borderId="0" xfId="0"/>
    <xf numFmtId="0" fontId="5" fillId="0" borderId="0" xfId="0" applyFo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6" fillId="2" borderId="9" xfId="0" applyFont="1" applyFill="1" applyBorder="1" applyAlignment="1">
      <alignment vertical="center"/>
    </xf>
    <xf numFmtId="2" fontId="6" fillId="0" borderId="9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/>
    <xf numFmtId="0" fontId="9" fillId="0" borderId="9" xfId="0" applyFont="1" applyBorder="1" applyAlignment="1"/>
    <xf numFmtId="0" fontId="6" fillId="2" borderId="9" xfId="0" applyFont="1" applyFill="1" applyBorder="1" applyAlignment="1"/>
    <xf numFmtId="1" fontId="7" fillId="2" borderId="17" xfId="0" applyNumberFormat="1" applyFont="1" applyFill="1" applyBorder="1" applyAlignment="1" applyProtection="1">
      <alignment vertical="center"/>
      <protection locked="0"/>
    </xf>
    <xf numFmtId="0" fontId="10" fillId="0" borderId="1" xfId="1" applyFont="1" applyFill="1" applyBorder="1" applyAlignment="1"/>
    <xf numFmtId="0" fontId="6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0" fillId="0" borderId="17" xfId="1" applyFont="1" applyFill="1" applyBorder="1" applyAlignment="1"/>
    <xf numFmtId="2" fontId="6" fillId="0" borderId="10" xfId="0" applyNumberFormat="1" applyFont="1" applyBorder="1" applyAlignment="1">
      <alignment vertical="center"/>
    </xf>
    <xf numFmtId="1" fontId="8" fillId="0" borderId="18" xfId="0" applyNumberFormat="1" applyFont="1" applyBorder="1" applyAlignment="1">
      <alignment horizontal="left" vertical="top"/>
    </xf>
    <xf numFmtId="1" fontId="8" fillId="0" borderId="15" xfId="0" applyNumberFormat="1" applyFont="1" applyBorder="1" applyAlignment="1">
      <alignment horizontal="left" vertical="top"/>
    </xf>
    <xf numFmtId="1" fontId="7" fillId="0" borderId="15" xfId="0" applyNumberFormat="1" applyFont="1" applyBorder="1" applyAlignment="1">
      <alignment horizontal="left" vertical="top"/>
    </xf>
    <xf numFmtId="0" fontId="6" fillId="0" borderId="5" xfId="0" applyFont="1" applyBorder="1" applyAlignment="1">
      <alignment horizontal="left" vertical="center"/>
    </xf>
    <xf numFmtId="1" fontId="7" fillId="0" borderId="19" xfId="0" applyNumberFormat="1" applyFont="1" applyBorder="1" applyAlignment="1">
      <alignment horizontal="left" vertical="top"/>
    </xf>
    <xf numFmtId="1" fontId="8" fillId="0" borderId="20" xfId="0" applyNumberFormat="1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10" fillId="0" borderId="16" xfId="1" applyFont="1" applyFill="1" applyBorder="1" applyAlignment="1"/>
    <xf numFmtId="0" fontId="10" fillId="0" borderId="12" xfId="1" applyFont="1" applyFill="1" applyBorder="1" applyAlignment="1"/>
    <xf numFmtId="0" fontId="6" fillId="0" borderId="8" xfId="0" applyFont="1" applyBorder="1" applyAlignment="1">
      <alignment vertical="center"/>
    </xf>
    <xf numFmtId="1" fontId="7" fillId="2" borderId="16" xfId="0" applyNumberFormat="1" applyFont="1" applyFill="1" applyBorder="1" applyAlignment="1" applyProtection="1">
      <alignment vertical="center"/>
      <protection locked="0"/>
    </xf>
    <xf numFmtId="0" fontId="6" fillId="0" borderId="8" xfId="0" applyFont="1" applyBorder="1" applyAlignment="1"/>
    <xf numFmtId="0" fontId="9" fillId="0" borderId="8" xfId="0" applyFont="1" applyBorder="1" applyAlignment="1"/>
    <xf numFmtId="0" fontId="4" fillId="0" borderId="5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4"/>
  <sheetViews>
    <sheetView tabSelected="1" zoomScaleNormal="100" workbookViewId="0">
      <selection activeCell="L6" sqref="L6"/>
    </sheetView>
  </sheetViews>
  <sheetFormatPr defaultRowHeight="14.4"/>
  <cols>
    <col min="1" max="1" width="9.109375" customWidth="1"/>
    <col min="2" max="2" width="44" customWidth="1"/>
    <col min="3" max="8" width="16.44140625" customWidth="1"/>
    <col min="9" max="9" width="19.109375" customWidth="1"/>
    <col min="10" max="10" width="4.109375" customWidth="1"/>
  </cols>
  <sheetData>
    <row r="2" spans="1:9" ht="15" thickBot="1">
      <c r="H2" s="51" t="s">
        <v>48</v>
      </c>
      <c r="I2" s="51"/>
    </row>
    <row r="3" spans="1:9" ht="22.8" thickBot="1">
      <c r="A3" s="52" t="s">
        <v>46</v>
      </c>
      <c r="B3" s="53"/>
      <c r="C3" s="53"/>
      <c r="D3" s="53"/>
      <c r="E3" s="53"/>
      <c r="F3" s="53"/>
      <c r="G3" s="53"/>
      <c r="H3" s="53"/>
      <c r="I3" s="54"/>
    </row>
    <row r="4" spans="1:9" ht="21.6" customHeight="1" thickBot="1">
      <c r="A4" s="58" t="s">
        <v>47</v>
      </c>
      <c r="B4" s="59"/>
      <c r="C4" s="59"/>
      <c r="D4" s="59"/>
      <c r="E4" s="59"/>
      <c r="F4" s="59"/>
      <c r="G4" s="59"/>
      <c r="H4" s="59"/>
      <c r="I4" s="60"/>
    </row>
    <row r="5" spans="1:9" ht="13.65" customHeight="1" thickBot="1">
      <c r="A5" s="55" t="s">
        <v>0</v>
      </c>
      <c r="B5" s="56"/>
      <c r="C5" s="56"/>
      <c r="D5" s="56"/>
      <c r="E5" s="56"/>
      <c r="F5" s="56"/>
      <c r="G5" s="56"/>
      <c r="H5" s="56"/>
      <c r="I5" s="57"/>
    </row>
    <row r="6" spans="1:9" s="1" customFormat="1" ht="39" customHeight="1">
      <c r="A6" s="61" t="s">
        <v>5</v>
      </c>
      <c r="B6" s="61" t="s">
        <v>1</v>
      </c>
      <c r="C6" s="63" t="s">
        <v>37</v>
      </c>
      <c r="D6" s="63" t="s">
        <v>38</v>
      </c>
      <c r="E6" s="69" t="s">
        <v>39</v>
      </c>
      <c r="F6" s="63" t="s">
        <v>40</v>
      </c>
      <c r="G6" s="63" t="s">
        <v>41</v>
      </c>
      <c r="H6" s="65" t="s">
        <v>42</v>
      </c>
      <c r="I6" s="67" t="s">
        <v>43</v>
      </c>
    </row>
    <row r="7" spans="1:9" s="1" customFormat="1" ht="30" customHeight="1" thickBot="1">
      <c r="A7" s="62"/>
      <c r="B7" s="62"/>
      <c r="C7" s="64"/>
      <c r="D7" s="64"/>
      <c r="E7" s="70"/>
      <c r="F7" s="64"/>
      <c r="G7" s="64"/>
      <c r="H7" s="66"/>
      <c r="I7" s="68"/>
    </row>
    <row r="8" spans="1:9" s="1" customFormat="1" ht="15.75" customHeight="1" thickBot="1">
      <c r="A8" s="2"/>
      <c r="B8" s="3"/>
      <c r="C8" s="4">
        <v>1</v>
      </c>
      <c r="D8" s="4">
        <v>2</v>
      </c>
      <c r="E8" s="5">
        <v>3</v>
      </c>
      <c r="F8" s="4">
        <v>4</v>
      </c>
      <c r="G8" s="4">
        <v>5</v>
      </c>
      <c r="H8" s="4">
        <v>6</v>
      </c>
      <c r="I8" s="6">
        <v>7</v>
      </c>
    </row>
    <row r="9" spans="1:9" s="1" customFormat="1" ht="34.950000000000003" customHeight="1" thickBot="1">
      <c r="A9" s="21">
        <v>1</v>
      </c>
      <c r="B9" s="31" t="s">
        <v>6</v>
      </c>
      <c r="C9" s="43">
        <v>3</v>
      </c>
      <c r="D9" s="29">
        <v>11317</v>
      </c>
      <c r="E9" s="29">
        <v>1021</v>
      </c>
      <c r="F9" s="29">
        <v>10296</v>
      </c>
      <c r="G9" s="29">
        <v>5421</v>
      </c>
      <c r="H9" s="13">
        <f>G9*100/F9</f>
        <v>52.651515151515149</v>
      </c>
      <c r="I9" s="30">
        <f>G9*100/D9</f>
        <v>47.901387293452331</v>
      </c>
    </row>
    <row r="10" spans="1:9" s="1" customFormat="1" ht="34.950000000000003" customHeight="1" thickBot="1">
      <c r="A10" s="14">
        <v>2</v>
      </c>
      <c r="B10" s="32" t="s">
        <v>7</v>
      </c>
      <c r="C10" s="44">
        <v>2</v>
      </c>
      <c r="D10" s="20">
        <v>7177</v>
      </c>
      <c r="E10" s="20">
        <v>0</v>
      </c>
      <c r="F10" s="20">
        <v>7177</v>
      </c>
      <c r="G10" s="20">
        <v>7040</v>
      </c>
      <c r="H10" s="13">
        <f t="shared" ref="H10:H21" si="0">G10*100/F10</f>
        <v>98.091124425247315</v>
      </c>
      <c r="I10" s="30">
        <f t="shared" ref="I10:I21" si="1">G10*100/D10</f>
        <v>98.091124425247315</v>
      </c>
    </row>
    <row r="11" spans="1:9" s="1" customFormat="1" ht="34.950000000000003" customHeight="1" thickBot="1">
      <c r="A11" s="14">
        <v>3</v>
      </c>
      <c r="B11" s="32" t="s">
        <v>8</v>
      </c>
      <c r="C11" s="44">
        <v>1</v>
      </c>
      <c r="D11" s="20">
        <v>4371</v>
      </c>
      <c r="E11" s="20">
        <v>0</v>
      </c>
      <c r="F11" s="20">
        <v>4371</v>
      </c>
      <c r="G11" s="20">
        <v>1886</v>
      </c>
      <c r="H11" s="13">
        <f t="shared" si="0"/>
        <v>43.148021047815142</v>
      </c>
      <c r="I11" s="30">
        <f t="shared" si="1"/>
        <v>43.148021047815142</v>
      </c>
    </row>
    <row r="12" spans="1:9" s="1" customFormat="1" ht="34.950000000000003" customHeight="1" thickBot="1">
      <c r="A12" s="14">
        <v>4</v>
      </c>
      <c r="B12" s="32" t="s">
        <v>9</v>
      </c>
      <c r="C12" s="44">
        <v>5</v>
      </c>
      <c r="D12" s="20">
        <v>41715</v>
      </c>
      <c r="E12" s="20">
        <v>961</v>
      </c>
      <c r="F12" s="20">
        <v>40754</v>
      </c>
      <c r="G12" s="20">
        <v>12563</v>
      </c>
      <c r="H12" s="13">
        <f t="shared" si="0"/>
        <v>30.826421946312017</v>
      </c>
      <c r="I12" s="30">
        <f t="shared" si="1"/>
        <v>30.116265132446362</v>
      </c>
    </row>
    <row r="13" spans="1:9" s="1" customFormat="1" ht="34.950000000000003" customHeight="1" thickBot="1">
      <c r="A13" s="14">
        <v>5</v>
      </c>
      <c r="B13" s="33" t="s">
        <v>10</v>
      </c>
      <c r="C13" s="44">
        <v>2</v>
      </c>
      <c r="D13" s="20">
        <v>6371</v>
      </c>
      <c r="E13" s="20">
        <v>987</v>
      </c>
      <c r="F13" s="20">
        <v>5384</v>
      </c>
      <c r="G13" s="20">
        <v>1979</v>
      </c>
      <c r="H13" s="13">
        <f t="shared" si="0"/>
        <v>36.757057949479943</v>
      </c>
      <c r="I13" s="30">
        <f t="shared" si="1"/>
        <v>31.062627530999844</v>
      </c>
    </row>
    <row r="14" spans="1:9" s="1" customFormat="1" ht="34.950000000000003" customHeight="1" thickBot="1">
      <c r="A14" s="14">
        <v>6</v>
      </c>
      <c r="B14" s="32" t="s">
        <v>11</v>
      </c>
      <c r="C14" s="44">
        <v>9</v>
      </c>
      <c r="D14" s="20">
        <v>24613</v>
      </c>
      <c r="E14" s="20">
        <v>0</v>
      </c>
      <c r="F14" s="20">
        <v>24613</v>
      </c>
      <c r="G14" s="20">
        <v>8417</v>
      </c>
      <c r="H14" s="13">
        <f t="shared" si="0"/>
        <v>34.197375370739039</v>
      </c>
      <c r="I14" s="30">
        <f t="shared" si="1"/>
        <v>34.197375370739039</v>
      </c>
    </row>
    <row r="15" spans="1:9" s="1" customFormat="1" ht="34.950000000000003" customHeight="1" thickBot="1">
      <c r="A15" s="22">
        <v>7</v>
      </c>
      <c r="B15" s="33" t="s">
        <v>12</v>
      </c>
      <c r="C15" s="44">
        <v>3</v>
      </c>
      <c r="D15" s="20">
        <v>14929</v>
      </c>
      <c r="E15" s="20">
        <v>350</v>
      </c>
      <c r="F15" s="20">
        <v>14579</v>
      </c>
      <c r="G15" s="20">
        <v>2523</v>
      </c>
      <c r="H15" s="13">
        <f t="shared" si="0"/>
        <v>17.305713697784483</v>
      </c>
      <c r="I15" s="30">
        <f t="shared" si="1"/>
        <v>16.899993301627706</v>
      </c>
    </row>
    <row r="16" spans="1:9" s="1" customFormat="1" ht="34.950000000000003" customHeight="1" thickBot="1">
      <c r="A16" s="22">
        <v>8</v>
      </c>
      <c r="B16" s="33" t="s">
        <v>13</v>
      </c>
      <c r="C16" s="44">
        <v>18</v>
      </c>
      <c r="D16" s="20">
        <v>98103</v>
      </c>
      <c r="E16" s="20">
        <v>7438</v>
      </c>
      <c r="F16" s="20">
        <v>90665</v>
      </c>
      <c r="G16" s="20">
        <v>21161</v>
      </c>
      <c r="H16" s="13">
        <f t="shared" si="0"/>
        <v>23.339767275133735</v>
      </c>
      <c r="I16" s="30">
        <f t="shared" si="1"/>
        <v>21.570186436704279</v>
      </c>
    </row>
    <row r="17" spans="1:11" s="1" customFormat="1" ht="34.950000000000003" customHeight="1" thickBot="1">
      <c r="A17" s="14">
        <v>9</v>
      </c>
      <c r="B17" s="32" t="s">
        <v>14</v>
      </c>
      <c r="C17" s="44">
        <v>16</v>
      </c>
      <c r="D17" s="20">
        <v>161717</v>
      </c>
      <c r="E17" s="20">
        <v>15206</v>
      </c>
      <c r="F17" s="20">
        <v>146511</v>
      </c>
      <c r="G17" s="20">
        <v>34706</v>
      </c>
      <c r="H17" s="13">
        <f t="shared" si="0"/>
        <v>23.688323743609693</v>
      </c>
      <c r="I17" s="30">
        <f t="shared" si="1"/>
        <v>21.460947210250005</v>
      </c>
    </row>
    <row r="18" spans="1:11" s="1" customFormat="1" ht="34.950000000000003" customHeight="1" thickBot="1">
      <c r="A18" s="14">
        <v>10</v>
      </c>
      <c r="B18" s="32" t="s">
        <v>15</v>
      </c>
      <c r="C18" s="44">
        <v>20</v>
      </c>
      <c r="D18" s="20">
        <v>400600</v>
      </c>
      <c r="E18" s="20"/>
      <c r="F18" s="20">
        <v>400600</v>
      </c>
      <c r="G18" s="20">
        <v>93506</v>
      </c>
      <c r="H18" s="13">
        <f t="shared" si="0"/>
        <v>23.341487768347477</v>
      </c>
      <c r="I18" s="30">
        <f t="shared" si="1"/>
        <v>23.341487768347477</v>
      </c>
    </row>
    <row r="19" spans="1:11" s="1" customFormat="1" ht="34.950000000000003" customHeight="1" thickBot="1">
      <c r="A19" s="14">
        <v>11</v>
      </c>
      <c r="B19" s="32" t="s">
        <v>16</v>
      </c>
      <c r="C19" s="44">
        <v>12</v>
      </c>
      <c r="D19" s="20">
        <v>74350</v>
      </c>
      <c r="E19" s="20">
        <v>1020</v>
      </c>
      <c r="F19" s="20">
        <v>73330</v>
      </c>
      <c r="G19" s="20">
        <v>18128</v>
      </c>
      <c r="H19" s="13">
        <f t="shared" si="0"/>
        <v>24.72112368744034</v>
      </c>
      <c r="I19" s="30">
        <f t="shared" si="1"/>
        <v>24.381977135171486</v>
      </c>
    </row>
    <row r="20" spans="1:11" s="1" customFormat="1" ht="34.950000000000003" customHeight="1" thickBot="1">
      <c r="A20" s="14">
        <v>12</v>
      </c>
      <c r="B20" s="32" t="s">
        <v>17</v>
      </c>
      <c r="C20" s="44">
        <v>5</v>
      </c>
      <c r="D20" s="20">
        <v>13272</v>
      </c>
      <c r="E20" s="20">
        <v>1552</v>
      </c>
      <c r="F20" s="20">
        <v>11720</v>
      </c>
      <c r="G20" s="20">
        <v>7588</v>
      </c>
      <c r="H20" s="13">
        <f t="shared" si="0"/>
        <v>64.744027303754265</v>
      </c>
      <c r="I20" s="30">
        <f t="shared" si="1"/>
        <v>57.172995780590718</v>
      </c>
    </row>
    <row r="21" spans="1:11" s="9" customFormat="1" ht="34.950000000000003" customHeight="1" thickBot="1">
      <c r="A21" s="23"/>
      <c r="B21" s="34" t="s">
        <v>18</v>
      </c>
      <c r="C21" s="45">
        <f>SUM(C9:C20)</f>
        <v>96</v>
      </c>
      <c r="D21" s="7">
        <f>SUM(D9:D20)</f>
        <v>858535</v>
      </c>
      <c r="E21" s="12">
        <f>SUM(E9:E20)</f>
        <v>28535</v>
      </c>
      <c r="F21" s="7">
        <f>SUM(F9:F20)</f>
        <v>830000</v>
      </c>
      <c r="G21" s="7">
        <f>SUM(G9:G20)</f>
        <v>214918</v>
      </c>
      <c r="H21" s="13">
        <f t="shared" si="0"/>
        <v>25.893734939759035</v>
      </c>
      <c r="I21" s="30">
        <f t="shared" si="1"/>
        <v>25.033108725910999</v>
      </c>
    </row>
    <row r="22" spans="1:11" s="1" customFormat="1" ht="34.950000000000003" customHeight="1" thickBot="1">
      <c r="A22" s="24">
        <v>13</v>
      </c>
      <c r="B22" s="35" t="s">
        <v>19</v>
      </c>
      <c r="C22" s="46">
        <v>10</v>
      </c>
      <c r="D22" s="19">
        <v>48709</v>
      </c>
      <c r="E22" s="19">
        <v>9815</v>
      </c>
      <c r="F22" s="19">
        <v>48709</v>
      </c>
      <c r="G22" s="19">
        <v>14236</v>
      </c>
      <c r="H22" s="13">
        <f t="shared" ref="H22:I43" si="2">G22*100/F22</f>
        <v>29.226631628651788</v>
      </c>
      <c r="I22" s="30">
        <f t="shared" ref="I22:I43" si="3">G22*100/D22</f>
        <v>29.226631628651788</v>
      </c>
    </row>
    <row r="23" spans="1:11" s="1" customFormat="1" ht="34.950000000000003" customHeight="1" thickBot="1">
      <c r="A23" s="25">
        <v>14</v>
      </c>
      <c r="B23" s="32" t="s">
        <v>20</v>
      </c>
      <c r="C23" s="46">
        <v>2</v>
      </c>
      <c r="D23" s="19">
        <v>4168</v>
      </c>
      <c r="E23" s="19">
        <v>0</v>
      </c>
      <c r="F23" s="19">
        <v>4168</v>
      </c>
      <c r="G23" s="19">
        <v>2603</v>
      </c>
      <c r="H23" s="13">
        <f t="shared" si="2"/>
        <v>62.452015355086374</v>
      </c>
      <c r="I23" s="30">
        <f t="shared" si="3"/>
        <v>62.452015355086374</v>
      </c>
    </row>
    <row r="24" spans="1:11" s="1" customFormat="1" ht="34.950000000000003" customHeight="1" thickBot="1">
      <c r="A24" s="24">
        <v>15</v>
      </c>
      <c r="B24" s="33" t="s">
        <v>21</v>
      </c>
      <c r="C24" s="46">
        <v>9</v>
      </c>
      <c r="D24" s="19">
        <v>160112</v>
      </c>
      <c r="E24" s="19">
        <v>0</v>
      </c>
      <c r="F24" s="19">
        <v>160112</v>
      </c>
      <c r="G24" s="19">
        <v>119982</v>
      </c>
      <c r="H24" s="13">
        <f t="shared" si="2"/>
        <v>74.936294593784353</v>
      </c>
      <c r="I24" s="30">
        <f t="shared" si="3"/>
        <v>74.936294593784353</v>
      </c>
    </row>
    <row r="25" spans="1:11" s="1" customFormat="1" ht="34.950000000000003" customHeight="1" thickBot="1">
      <c r="A25" s="25">
        <v>16</v>
      </c>
      <c r="B25" s="33" t="s">
        <v>22</v>
      </c>
      <c r="C25" s="46">
        <v>3</v>
      </c>
      <c r="D25" s="19">
        <v>18259</v>
      </c>
      <c r="E25" s="19">
        <v>0</v>
      </c>
      <c r="F25" s="19">
        <v>18259</v>
      </c>
      <c r="G25" s="19">
        <v>9202</v>
      </c>
      <c r="H25" s="13">
        <f t="shared" si="2"/>
        <v>50.397064461361524</v>
      </c>
      <c r="I25" s="30">
        <f t="shared" si="3"/>
        <v>50.397064461361524</v>
      </c>
    </row>
    <row r="26" spans="1:11" s="1" customFormat="1" ht="34.950000000000003" customHeight="1" thickBot="1">
      <c r="A26" s="24">
        <v>17</v>
      </c>
      <c r="B26" s="32" t="s">
        <v>23</v>
      </c>
      <c r="C26" s="46">
        <v>3</v>
      </c>
      <c r="D26" s="19">
        <v>14678</v>
      </c>
      <c r="E26" s="19">
        <v>0</v>
      </c>
      <c r="F26" s="19">
        <v>14678</v>
      </c>
      <c r="G26" s="19">
        <v>102594</v>
      </c>
      <c r="H26" s="13">
        <f t="shared" si="2"/>
        <v>698.96443657174007</v>
      </c>
      <c r="I26" s="30">
        <f t="shared" si="3"/>
        <v>698.96443657174007</v>
      </c>
    </row>
    <row r="27" spans="1:11" s="1" customFormat="1" ht="34.950000000000003" customHeight="1" thickBot="1">
      <c r="A27" s="25">
        <v>18</v>
      </c>
      <c r="B27" s="32" t="s">
        <v>24</v>
      </c>
      <c r="C27" s="46">
        <v>1</v>
      </c>
      <c r="D27" s="19">
        <v>2188</v>
      </c>
      <c r="E27" s="19">
        <v>0</v>
      </c>
      <c r="F27" s="19">
        <v>2188</v>
      </c>
      <c r="G27" s="19">
        <v>5326</v>
      </c>
      <c r="H27" s="13">
        <f t="shared" si="2"/>
        <v>243.41864716636198</v>
      </c>
      <c r="I27" s="30">
        <f t="shared" si="3"/>
        <v>243.41864716636198</v>
      </c>
    </row>
    <row r="28" spans="1:11" s="1" customFormat="1" ht="34.950000000000003" customHeight="1" thickBot="1">
      <c r="A28" s="24">
        <v>19</v>
      </c>
      <c r="B28" s="32" t="s">
        <v>25</v>
      </c>
      <c r="C28" s="46">
        <v>0</v>
      </c>
      <c r="D28" s="19">
        <v>1994</v>
      </c>
      <c r="E28" s="19">
        <v>0</v>
      </c>
      <c r="F28" s="19">
        <v>1994</v>
      </c>
      <c r="G28" s="19">
        <v>2</v>
      </c>
      <c r="H28" s="13">
        <v>0</v>
      </c>
      <c r="I28" s="30">
        <v>0</v>
      </c>
    </row>
    <row r="29" spans="1:11" s="1" customFormat="1" ht="34.950000000000003" customHeight="1" thickBot="1">
      <c r="A29" s="25">
        <v>20</v>
      </c>
      <c r="B29" s="36" t="s">
        <v>26</v>
      </c>
      <c r="C29" s="46">
        <v>4</v>
      </c>
      <c r="D29" s="19">
        <v>19603</v>
      </c>
      <c r="E29" s="19">
        <v>0</v>
      </c>
      <c r="F29" s="19">
        <v>19603</v>
      </c>
      <c r="G29" s="19">
        <v>2927</v>
      </c>
      <c r="H29" s="13">
        <f t="shared" si="2"/>
        <v>14.931388052849053</v>
      </c>
      <c r="I29" s="30">
        <f t="shared" si="3"/>
        <v>14.931388052849053</v>
      </c>
    </row>
    <row r="30" spans="1:11" s="9" customFormat="1" ht="34.950000000000003" customHeight="1" thickBot="1">
      <c r="A30" s="23"/>
      <c r="B30" s="34" t="s">
        <v>27</v>
      </c>
      <c r="C30" s="45">
        <f>SUM(C22:C29)</f>
        <v>32</v>
      </c>
      <c r="D30" s="7">
        <f>SUM(D22:D29)</f>
        <v>269711</v>
      </c>
      <c r="E30" s="7">
        <f>SUM(E22:E29)</f>
        <v>9815</v>
      </c>
      <c r="F30" s="7">
        <f t="shared" ref="F30:F42" si="4">D30-E30</f>
        <v>259896</v>
      </c>
      <c r="G30" s="7">
        <f>SUM(G22:G29)</f>
        <v>256872</v>
      </c>
      <c r="H30" s="13">
        <f t="shared" si="2"/>
        <v>98.836457659987076</v>
      </c>
      <c r="I30" s="30">
        <f t="shared" si="3"/>
        <v>95.239719551668273</v>
      </c>
      <c r="J30" s="10"/>
      <c r="K30" s="10"/>
    </row>
    <row r="31" spans="1:11" s="1" customFormat="1" ht="34.950000000000003" customHeight="1" thickBot="1">
      <c r="A31" s="14">
        <v>21</v>
      </c>
      <c r="B31" s="37" t="s">
        <v>28</v>
      </c>
      <c r="C31" s="46">
        <v>1</v>
      </c>
      <c r="D31" s="19">
        <v>1998</v>
      </c>
      <c r="E31" s="19">
        <v>0</v>
      </c>
      <c r="F31" s="19">
        <v>1998</v>
      </c>
      <c r="G31" s="19">
        <v>4033</v>
      </c>
      <c r="H31" s="13">
        <f t="shared" si="2"/>
        <v>201.85185185185185</v>
      </c>
      <c r="I31" s="30">
        <f t="shared" si="3"/>
        <v>201.85185185185185</v>
      </c>
      <c r="J31" s="11"/>
      <c r="K31" s="11"/>
    </row>
    <row r="32" spans="1:11" s="1" customFormat="1" ht="34.950000000000003" customHeight="1" thickBot="1">
      <c r="A32" s="15">
        <v>22</v>
      </c>
      <c r="B32" s="38" t="s">
        <v>45</v>
      </c>
      <c r="C32" s="46">
        <v>2</v>
      </c>
      <c r="D32" s="19">
        <v>2242</v>
      </c>
      <c r="E32" s="19">
        <v>0</v>
      </c>
      <c r="F32" s="19">
        <v>2242</v>
      </c>
      <c r="G32" s="19">
        <v>3751</v>
      </c>
      <c r="H32" s="13">
        <f t="shared" si="2"/>
        <v>167.30597680642285</v>
      </c>
      <c r="I32" s="30">
        <f t="shared" si="2"/>
        <v>4.4603033006244424</v>
      </c>
      <c r="J32" s="11"/>
      <c r="K32" s="11"/>
    </row>
    <row r="33" spans="1:11" s="1" customFormat="1" ht="34.950000000000003" customHeight="1" thickBot="1">
      <c r="A33" s="26"/>
      <c r="B33" s="39" t="s">
        <v>29</v>
      </c>
      <c r="C33" s="47">
        <f>SUM(C31:C32)</f>
        <v>3</v>
      </c>
      <c r="D33" s="16">
        <f>SUM(D31:D32)</f>
        <v>4240</v>
      </c>
      <c r="E33" s="16">
        <f>SUM(E31:E32)</f>
        <v>0</v>
      </c>
      <c r="F33" s="16">
        <f>SUM(F31:F32)</f>
        <v>4240</v>
      </c>
      <c r="G33" s="16">
        <f>SUM(G31:G32)</f>
        <v>7784</v>
      </c>
      <c r="H33" s="13">
        <f t="shared" si="2"/>
        <v>183.58490566037736</v>
      </c>
      <c r="I33" s="30">
        <f t="shared" si="3"/>
        <v>183.58490566037736</v>
      </c>
      <c r="J33" s="11"/>
      <c r="K33" s="11"/>
    </row>
    <row r="34" spans="1:11" s="1" customFormat="1" ht="34.950000000000003" customHeight="1" thickBot="1">
      <c r="A34" s="26"/>
      <c r="B34" s="39" t="s">
        <v>30</v>
      </c>
      <c r="C34" s="47">
        <f>C30+C33</f>
        <v>35</v>
      </c>
      <c r="D34" s="16">
        <f>D30+D33</f>
        <v>273951</v>
      </c>
      <c r="E34" s="16">
        <f>E30+E33</f>
        <v>9815</v>
      </c>
      <c r="F34" s="16">
        <f t="shared" si="4"/>
        <v>264136</v>
      </c>
      <c r="G34" s="16">
        <f>G30+G33</f>
        <v>264656</v>
      </c>
      <c r="H34" s="13">
        <f t="shared" si="2"/>
        <v>100.19686827997698</v>
      </c>
      <c r="I34" s="30">
        <f t="shared" si="3"/>
        <v>96.607057466481237</v>
      </c>
    </row>
    <row r="35" spans="1:11" s="1" customFormat="1" ht="34.950000000000003" customHeight="1" thickBot="1">
      <c r="A35" s="15">
        <v>23</v>
      </c>
      <c r="B35" s="40" t="s">
        <v>31</v>
      </c>
      <c r="C35" s="46">
        <v>20</v>
      </c>
      <c r="D35" s="19">
        <v>57279</v>
      </c>
      <c r="E35" s="19">
        <v>0</v>
      </c>
      <c r="F35" s="19">
        <v>57279</v>
      </c>
      <c r="G35" s="19">
        <v>41761</v>
      </c>
      <c r="H35" s="13">
        <f t="shared" si="2"/>
        <v>72.908046579025466</v>
      </c>
      <c r="I35" s="30">
        <f t="shared" si="3"/>
        <v>72.908046579025466</v>
      </c>
    </row>
    <row r="36" spans="1:11" s="1" customFormat="1" ht="34.950000000000003" customHeight="1" thickBot="1">
      <c r="A36" s="26"/>
      <c r="B36" s="39" t="s">
        <v>32</v>
      </c>
      <c r="C36" s="47">
        <f>SUM(C35)</f>
        <v>20</v>
      </c>
      <c r="D36" s="16">
        <f>SUM(D35)</f>
        <v>57279</v>
      </c>
      <c r="E36" s="16">
        <f>SUM(E35)</f>
        <v>0</v>
      </c>
      <c r="F36" s="16">
        <f t="shared" si="4"/>
        <v>57279</v>
      </c>
      <c r="G36" s="16">
        <f>SUM(G35)</f>
        <v>41761</v>
      </c>
      <c r="H36" s="13">
        <f t="shared" si="2"/>
        <v>72.908046579025466</v>
      </c>
      <c r="I36" s="30">
        <f t="shared" si="3"/>
        <v>72.908046579025466</v>
      </c>
    </row>
    <row r="37" spans="1:11" s="1" customFormat="1" ht="34.950000000000003" customHeight="1" thickBot="1">
      <c r="A37" s="27"/>
      <c r="B37" s="41" t="s">
        <v>33</v>
      </c>
      <c r="C37" s="48">
        <f>C21+C30+C33+C36</f>
        <v>151</v>
      </c>
      <c r="D37" s="17">
        <f>D21+D30+D33+D36</f>
        <v>1189765</v>
      </c>
      <c r="E37" s="17">
        <f>E21+E30+E33+E36</f>
        <v>38350</v>
      </c>
      <c r="F37" s="17">
        <f>F21+F30+F33+F36</f>
        <v>1151415</v>
      </c>
      <c r="G37" s="17">
        <f>G21+G30+G33+G36</f>
        <v>521335</v>
      </c>
      <c r="H37" s="13">
        <f t="shared" si="2"/>
        <v>45.277766921570418</v>
      </c>
      <c r="I37" s="30">
        <f t="shared" si="3"/>
        <v>43.818317062613204</v>
      </c>
    </row>
    <row r="38" spans="1:11" s="1" customFormat="1" ht="34.950000000000003" customHeight="1" thickBot="1">
      <c r="A38" s="15">
        <v>24</v>
      </c>
      <c r="B38" s="40" t="s">
        <v>34</v>
      </c>
      <c r="C38" s="46">
        <v>24</v>
      </c>
      <c r="D38" s="19">
        <v>62310</v>
      </c>
      <c r="E38" s="19">
        <v>0</v>
      </c>
      <c r="F38" s="19">
        <v>62310</v>
      </c>
      <c r="G38" s="19">
        <v>29180</v>
      </c>
      <c r="H38" s="13">
        <f t="shared" si="2"/>
        <v>46.830364307494783</v>
      </c>
      <c r="I38" s="30">
        <f t="shared" si="3"/>
        <v>46.830364307494783</v>
      </c>
    </row>
    <row r="39" spans="1:11" s="1" customFormat="1" ht="34.950000000000003" customHeight="1" thickBot="1">
      <c r="A39" s="26"/>
      <c r="B39" s="39" t="s">
        <v>35</v>
      </c>
      <c r="C39" s="47">
        <f>SUM(C38)</f>
        <v>24</v>
      </c>
      <c r="D39" s="16">
        <f>SUM(D38)</f>
        <v>62310</v>
      </c>
      <c r="E39" s="16">
        <f>SUM(E38)</f>
        <v>0</v>
      </c>
      <c r="F39" s="16">
        <f t="shared" si="4"/>
        <v>62310</v>
      </c>
      <c r="G39" s="16">
        <f>SUM(G38)</f>
        <v>29180</v>
      </c>
      <c r="H39" s="13">
        <f t="shared" si="2"/>
        <v>46.830364307494783</v>
      </c>
      <c r="I39" s="30">
        <f t="shared" si="3"/>
        <v>46.830364307494783</v>
      </c>
    </row>
    <row r="40" spans="1:11" s="1" customFormat="1" ht="34.950000000000003" customHeight="1" thickBot="1">
      <c r="A40" s="25">
        <v>25</v>
      </c>
      <c r="B40" s="42" t="s">
        <v>44</v>
      </c>
      <c r="C40" s="46">
        <v>3</v>
      </c>
      <c r="D40" s="19">
        <v>0</v>
      </c>
      <c r="E40" s="19">
        <v>0</v>
      </c>
      <c r="F40" s="19">
        <v>0</v>
      </c>
      <c r="G40" s="19">
        <v>8375</v>
      </c>
      <c r="H40" s="13">
        <v>0</v>
      </c>
      <c r="I40" s="30">
        <v>0</v>
      </c>
    </row>
    <row r="41" spans="1:11" s="1" customFormat="1" ht="34.950000000000003" customHeight="1" thickBot="1">
      <c r="A41" s="26"/>
      <c r="B41" s="39" t="s">
        <v>36</v>
      </c>
      <c r="C41" s="47">
        <f>SUM(C40:C40)</f>
        <v>3</v>
      </c>
      <c r="D41" s="16">
        <f>SUM(D40:D40)</f>
        <v>0</v>
      </c>
      <c r="E41" s="16">
        <f>SUM(E40:E40)</f>
        <v>0</v>
      </c>
      <c r="F41" s="16">
        <f t="shared" si="4"/>
        <v>0</v>
      </c>
      <c r="G41" s="16">
        <f>SUM(G40:G40)</f>
        <v>8375</v>
      </c>
      <c r="H41" s="13">
        <v>0</v>
      </c>
      <c r="I41" s="30">
        <v>0</v>
      </c>
    </row>
    <row r="42" spans="1:11" s="1" customFormat="1" ht="34.950000000000003" customHeight="1" thickBot="1">
      <c r="A42" s="26"/>
      <c r="B42" s="49" t="s">
        <v>2</v>
      </c>
      <c r="C42" s="47"/>
      <c r="D42" s="16"/>
      <c r="E42" s="18"/>
      <c r="F42" s="16">
        <f t="shared" si="4"/>
        <v>0</v>
      </c>
      <c r="G42" s="16"/>
      <c r="H42" s="13">
        <v>0</v>
      </c>
      <c r="I42" s="30">
        <v>0</v>
      </c>
    </row>
    <row r="43" spans="1:11" s="8" customFormat="1" ht="34.950000000000003" customHeight="1" thickBot="1">
      <c r="A43" s="28"/>
      <c r="B43" s="34" t="s">
        <v>3</v>
      </c>
      <c r="C43" s="45">
        <f>C37+C39+C41</f>
        <v>178</v>
      </c>
      <c r="D43" s="7">
        <f>D37+D39+D41</f>
        <v>1252075</v>
      </c>
      <c r="E43" s="7">
        <f>E37+E39+E41</f>
        <v>38350</v>
      </c>
      <c r="F43" s="7">
        <f>F37+F39+F41</f>
        <v>1213725</v>
      </c>
      <c r="G43" s="7">
        <f>G37+G39+G41</f>
        <v>558890</v>
      </c>
      <c r="H43" s="13">
        <f t="shared" si="2"/>
        <v>46.047498403674638</v>
      </c>
      <c r="I43" s="30">
        <f t="shared" si="3"/>
        <v>44.6371024099994</v>
      </c>
    </row>
    <row r="44" spans="1:11" ht="15.6">
      <c r="H44" s="50" t="s">
        <v>4</v>
      </c>
      <c r="I44" s="50"/>
    </row>
  </sheetData>
  <mergeCells count="14">
    <mergeCell ref="H44:I44"/>
    <mergeCell ref="H2:I2"/>
    <mergeCell ref="A3:I3"/>
    <mergeCell ref="A5:I5"/>
    <mergeCell ref="A4:I4"/>
    <mergeCell ref="A6:A7"/>
    <mergeCell ref="C6:C7"/>
    <mergeCell ref="H6:H7"/>
    <mergeCell ref="I6:I7"/>
    <mergeCell ref="B6:B7"/>
    <mergeCell ref="D6:D7"/>
    <mergeCell ref="E6:E7"/>
    <mergeCell ref="F6:F7"/>
    <mergeCell ref="G6:G7"/>
  </mergeCells>
  <pageMargins left="0.93" right="0.25" top="0.75" bottom="0.64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 22</vt:lpstr>
      <vt:lpstr>'SEP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2022-11-24T04:59:07Z</dcterms:modified>
</cp:coreProperties>
</file>