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00" windowHeight="6072" activeTab="0"/>
  </bookViews>
  <sheets>
    <sheet name="National Goal sheet 1 Sep 22" sheetId="1" r:id="rId1"/>
    <sheet name="National Goal Sheet 2 Sep 22" sheetId="2" r:id="rId2"/>
  </sheets>
  <definedNames>
    <definedName name="_xlnm.Print_Area" localSheetId="0">'National Goal sheet 1 Sep 22'!$A$1:$L$49</definedName>
    <definedName name="_xlnm.Print_Area" localSheetId="1">'National Goal Sheet 2 Sep 22'!$A$1:$J$48</definedName>
  </definedNames>
  <calcPr fullCalcOnLoad="1"/>
</workbook>
</file>

<file path=xl/sharedStrings.xml><?xml version="1.0" encoding="utf-8"?>
<sst xmlns="http://schemas.openxmlformats.org/spreadsheetml/2006/main" count="110" uniqueCount="57">
  <si>
    <t>BANK NAME</t>
  </si>
  <si>
    <t>TOTAL</t>
  </si>
  <si>
    <t>RRBs</t>
  </si>
  <si>
    <t>SYSTEM</t>
  </si>
  <si>
    <t>Com. Bks</t>
  </si>
  <si>
    <t>Sr. No</t>
  </si>
  <si>
    <t>% TO  Total Advances</t>
  </si>
  <si>
    <t>(Amount ` in lac)</t>
  </si>
  <si>
    <t>UCO BANK</t>
  </si>
  <si>
    <t>REGIONAL RURAL BANKS</t>
  </si>
  <si>
    <t>PUBLIC SECTOR BANKS</t>
  </si>
  <si>
    <t>Priority Sector Advances</t>
  </si>
  <si>
    <t>Agriculture Advances</t>
  </si>
  <si>
    <t>Export Credit</t>
  </si>
  <si>
    <t>Micro Advances</t>
  </si>
  <si>
    <t>Total Coop.Bks.</t>
  </si>
  <si>
    <t>GRAND TOTAL</t>
  </si>
  <si>
    <t>Weaker Sec. Advances</t>
  </si>
  <si>
    <t xml:space="preserve">Advances to Women </t>
  </si>
  <si>
    <t>%age to Total Advances</t>
  </si>
  <si>
    <t>Advances to Small &amp; Marginal Farmers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</si>
  <si>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</si>
  <si>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</si>
  <si>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</si>
  <si>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</si>
  <si>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</si>
  <si>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</si>
  <si>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</si>
  <si>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</si>
  <si>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</si>
  <si>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PRIVATE SECTOR &amp; SMALL FIN. BANKS</t>
  </si>
  <si>
    <t>PUNJAB &amp; SIND BANK</t>
  </si>
  <si>
    <t>BANK OF INDIA</t>
  </si>
  <si>
    <t>BANK OF MAHARASHTRA</t>
  </si>
  <si>
    <t>KOTAK MAHINDRA BANK</t>
  </si>
  <si>
    <t>YES BANK</t>
  </si>
  <si>
    <t>FEDERAL BANK</t>
  </si>
  <si>
    <t>INDUSIND BANK</t>
  </si>
  <si>
    <t>PUNJAB GRAMIN BANK</t>
  </si>
  <si>
    <t>SLBC PUNJAB</t>
  </si>
  <si>
    <t>CAPITAL SMALL FINANCE BANK</t>
  </si>
  <si>
    <t>AU SMALL FINANCE BANK</t>
  </si>
  <si>
    <t>JANA SMALL FINANCE BANK</t>
  </si>
  <si>
    <t>UJJIVAN SMALL FINANCE BANK</t>
  </si>
  <si>
    <t>AXIS BANK</t>
  </si>
  <si>
    <t>IDBI BANK</t>
  </si>
  <si>
    <t>J&amp;K BANK</t>
  </si>
  <si>
    <t>HDFC BANK</t>
  </si>
  <si>
    <t>ICICI BANK</t>
  </si>
  <si>
    <t>PB. STATE COOPERATIVE BANK</t>
  </si>
  <si>
    <t>RBL Bank</t>
  </si>
  <si>
    <t xml:space="preserve">(Amount  in lacs) </t>
  </si>
  <si>
    <t>BANKWISE PERFORMANCE UNDER NATIONAL GOALS  AS AT 31.12.2022</t>
  </si>
  <si>
    <t>Total Advances as on 31.12.2022</t>
  </si>
  <si>
    <t>BANKWISE PERFORMANCE UNDER NATIONAL  GOALS AS AT 31.12.2022</t>
  </si>
  <si>
    <t>Annexure - 10</t>
  </si>
  <si>
    <t xml:space="preserve"> contd. Annexure 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</si>
</sst>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"/>
  </numFmts>
  <fonts count="7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sz val="13"/>
      <color indexed="8"/>
      <name val="Arial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10"/>
      <name val="Arial"/>
      <family val="2"/>
    </font>
    <font>
      <sz val="14"/>
      <color indexed="8"/>
      <name val="Tahoma"/>
      <family val="2"/>
    </font>
    <font>
      <b/>
      <sz val="10"/>
      <color indexed="10"/>
      <name val="Tahoma"/>
      <family val="2"/>
    </font>
    <font>
      <sz val="12"/>
      <color indexed="10"/>
      <name val="Times New Roman"/>
      <family val="1"/>
    </font>
    <font>
      <b/>
      <sz val="18"/>
      <color indexed="8"/>
      <name val="Tahoma"/>
      <family val="2"/>
    </font>
    <font>
      <b/>
      <sz val="16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Arial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rgb="FFFF0000"/>
      <name val="Arial"/>
      <family val="2"/>
    </font>
    <font>
      <sz val="14"/>
      <color theme="1"/>
      <name val="Tahoma"/>
      <family val="2"/>
    </font>
    <font>
      <b/>
      <sz val="10"/>
      <color rgb="FFFF0000"/>
      <name val="Tahoma"/>
      <family val="2"/>
    </font>
    <font>
      <sz val="12"/>
      <color rgb="FFFF0000"/>
      <name val="Times New Roman"/>
      <family val="1"/>
    </font>
    <font>
      <b/>
      <sz val="18"/>
      <color theme="1"/>
      <name val="Tahoma"/>
      <family val="2"/>
    </font>
    <font>
      <b/>
      <sz val="8"/>
      <color theme="1"/>
      <name val="Tahoma"/>
      <family val="2"/>
    </font>
    <font>
      <b/>
      <sz val="1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59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60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59" fillId="0" borderId="12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10" fontId="61" fillId="0" borderId="11" xfId="59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63" fillId="0" borderId="0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vertical="center"/>
    </xf>
    <xf numFmtId="0" fontId="59" fillId="0" borderId="16" xfId="0" applyFont="1" applyFill="1" applyBorder="1" applyAlignment="1">
      <alignment vertical="center"/>
    </xf>
    <xf numFmtId="0" fontId="64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0" fontId="61" fillId="0" borderId="11" xfId="59" applyNumberFormat="1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vertical="top"/>
    </xf>
    <xf numFmtId="0" fontId="66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0" fontId="61" fillId="0" borderId="0" xfId="59" applyNumberFormat="1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vertical="center"/>
    </xf>
    <xf numFmtId="0" fontId="64" fillId="0" borderId="19" xfId="0" applyFont="1" applyFill="1" applyBorder="1" applyAlignment="1">
      <alignment horizontal="center"/>
    </xf>
    <xf numFmtId="0" fontId="60" fillId="0" borderId="20" xfId="0" applyFont="1" applyFill="1" applyBorder="1" applyAlignment="1">
      <alignment/>
    </xf>
    <xf numFmtId="0" fontId="59" fillId="0" borderId="18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0" fontId="61" fillId="0" borderId="22" xfId="59" applyNumberFormat="1" applyFont="1" applyFill="1" applyBorder="1" applyAlignment="1">
      <alignment horizontal="center" vertical="center"/>
    </xf>
    <xf numFmtId="10" fontId="61" fillId="0" borderId="10" xfId="59" applyNumberFormat="1" applyFont="1" applyFill="1" applyBorder="1" applyAlignment="1">
      <alignment horizontal="center" vertical="center"/>
    </xf>
    <xf numFmtId="10" fontId="61" fillId="0" borderId="18" xfId="59" applyNumberFormat="1" applyFont="1" applyFill="1" applyBorder="1" applyAlignment="1">
      <alignment horizontal="center" vertical="center"/>
    </xf>
    <xf numFmtId="10" fontId="61" fillId="0" borderId="14" xfId="59" applyNumberFormat="1" applyFont="1" applyFill="1" applyBorder="1" applyAlignment="1">
      <alignment horizontal="center" vertical="center"/>
    </xf>
    <xf numFmtId="10" fontId="61" fillId="0" borderId="22" xfId="59" applyNumberFormat="1" applyFont="1" applyFill="1" applyBorder="1" applyAlignment="1">
      <alignment horizontal="center"/>
    </xf>
    <xf numFmtId="10" fontId="61" fillId="0" borderId="10" xfId="59" applyNumberFormat="1" applyFont="1" applyFill="1" applyBorder="1" applyAlignment="1">
      <alignment horizontal="center"/>
    </xf>
    <xf numFmtId="10" fontId="61" fillId="0" borderId="18" xfId="59" applyNumberFormat="1" applyFont="1" applyFill="1" applyBorder="1" applyAlignment="1">
      <alignment horizontal="center"/>
    </xf>
    <xf numFmtId="10" fontId="61" fillId="0" borderId="20" xfId="59" applyNumberFormat="1" applyFont="1" applyFill="1" applyBorder="1" applyAlignment="1">
      <alignment horizontal="center"/>
    </xf>
    <xf numFmtId="10" fontId="61" fillId="0" borderId="23" xfId="59" applyNumberFormat="1" applyFont="1" applyFill="1" applyBorder="1" applyAlignment="1">
      <alignment horizontal="center"/>
    </xf>
    <xf numFmtId="10" fontId="61" fillId="0" borderId="24" xfId="59" applyNumberFormat="1" applyFont="1" applyFill="1" applyBorder="1" applyAlignment="1">
      <alignment horizontal="center"/>
    </xf>
    <xf numFmtId="10" fontId="61" fillId="0" borderId="25" xfId="59" applyNumberFormat="1" applyFont="1" applyFill="1" applyBorder="1" applyAlignment="1">
      <alignment horizontal="center"/>
    </xf>
    <xf numFmtId="10" fontId="61" fillId="0" borderId="16" xfId="59" applyNumberFormat="1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68" fillId="0" borderId="12" xfId="0" applyNumberFormat="1" applyFont="1" applyFill="1" applyBorder="1" applyAlignment="1">
      <alignment horizontal="center" vertical="center" wrapText="1"/>
    </xf>
    <xf numFmtId="1" fontId="68" fillId="0" borderId="22" xfId="0" applyNumberFormat="1" applyFont="1" applyFill="1" applyBorder="1" applyAlignment="1">
      <alignment horizontal="center" vertical="center"/>
    </xf>
    <xf numFmtId="1" fontId="68" fillId="0" borderId="13" xfId="0" applyNumberFormat="1" applyFont="1" applyFill="1" applyBorder="1" applyAlignment="1">
      <alignment horizontal="center" vertical="center" wrapText="1"/>
    </xf>
    <xf numFmtId="1" fontId="68" fillId="0" borderId="10" xfId="0" applyNumberFormat="1" applyFont="1" applyFill="1" applyBorder="1" applyAlignment="1">
      <alignment horizontal="center" vertical="center"/>
    </xf>
    <xf numFmtId="1" fontId="68" fillId="0" borderId="18" xfId="0" applyNumberFormat="1" applyFont="1" applyFill="1" applyBorder="1" applyAlignment="1">
      <alignment horizontal="center" vertical="center"/>
    </xf>
    <xf numFmtId="1" fontId="61" fillId="0" borderId="26" xfId="0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1" fontId="68" fillId="0" borderId="27" xfId="0" applyNumberFormat="1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/>
    </xf>
    <xf numFmtId="1" fontId="68" fillId="0" borderId="27" xfId="0" applyNumberFormat="1" applyFont="1" applyFill="1" applyBorder="1" applyAlignment="1">
      <alignment horizontal="center" vertical="center"/>
    </xf>
    <xf numFmtId="1" fontId="61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/>
    </xf>
    <xf numFmtId="10" fontId="68" fillId="0" borderId="12" xfId="59" applyNumberFormat="1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/>
    </xf>
    <xf numFmtId="1" fontId="68" fillId="0" borderId="26" xfId="0" applyNumberFormat="1" applyFont="1" applyFill="1" applyBorder="1" applyAlignment="1">
      <alignment horizontal="center"/>
    </xf>
    <xf numFmtId="1" fontId="68" fillId="0" borderId="11" xfId="0" applyNumberFormat="1" applyFont="1" applyFill="1" applyBorder="1" applyAlignment="1">
      <alignment horizontal="center"/>
    </xf>
    <xf numFmtId="1" fontId="61" fillId="0" borderId="26" xfId="0" applyNumberFormat="1" applyFont="1" applyFill="1" applyBorder="1" applyAlignment="1">
      <alignment horizontal="center"/>
    </xf>
    <xf numFmtId="1" fontId="61" fillId="0" borderId="28" xfId="0" applyNumberFormat="1" applyFont="1" applyFill="1" applyBorder="1" applyAlignment="1">
      <alignment horizontal="center"/>
    </xf>
    <xf numFmtId="0" fontId="69" fillId="0" borderId="0" xfId="0" applyFont="1" applyFill="1" applyAlignment="1">
      <alignment/>
    </xf>
    <xf numFmtId="1" fontId="68" fillId="0" borderId="29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1" fontId="68" fillId="0" borderId="30" xfId="0" applyNumberFormat="1" applyFont="1" applyFill="1" applyBorder="1" applyAlignment="1">
      <alignment horizontal="center" vertical="center"/>
    </xf>
    <xf numFmtId="1" fontId="68" fillId="0" borderId="21" xfId="0" applyNumberFormat="1" applyFont="1" applyFill="1" applyBorder="1" applyAlignment="1">
      <alignment horizontal="center" vertical="center"/>
    </xf>
    <xf numFmtId="1" fontId="68" fillId="0" borderId="21" xfId="53" applyNumberFormat="1" applyFont="1" applyFill="1" applyBorder="1" applyAlignment="1" applyProtection="1">
      <alignment horizontal="center" vertical="center"/>
      <protection/>
    </xf>
    <xf numFmtId="1" fontId="68" fillId="0" borderId="31" xfId="0" applyNumberFormat="1" applyFont="1" applyFill="1" applyBorder="1" applyAlignment="1">
      <alignment horizontal="center" vertical="center"/>
    </xf>
    <xf numFmtId="1" fontId="61" fillId="0" borderId="32" xfId="0" applyNumberFormat="1" applyFont="1" applyFill="1" applyBorder="1" applyAlignment="1">
      <alignment horizontal="center" vertical="center"/>
    </xf>
    <xf numFmtId="1" fontId="68" fillId="0" borderId="14" xfId="0" applyNumberFormat="1" applyFont="1" applyFill="1" applyBorder="1" applyAlignment="1">
      <alignment horizontal="center" vertical="center"/>
    </xf>
    <xf numFmtId="1" fontId="68" fillId="0" borderId="33" xfId="0" applyNumberFormat="1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1" fontId="68" fillId="0" borderId="11" xfId="0" applyNumberFormat="1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68" fillId="0" borderId="30" xfId="0" applyNumberFormat="1" applyFont="1" applyFill="1" applyBorder="1" applyAlignment="1">
      <alignment horizontal="center"/>
    </xf>
    <xf numFmtId="1" fontId="68" fillId="0" borderId="21" xfId="0" applyNumberFormat="1" applyFont="1" applyFill="1" applyBorder="1" applyAlignment="1">
      <alignment horizontal="center"/>
    </xf>
    <xf numFmtId="1" fontId="68" fillId="0" borderId="31" xfId="0" applyNumberFormat="1" applyFont="1" applyFill="1" applyBorder="1" applyAlignment="1">
      <alignment horizontal="center"/>
    </xf>
    <xf numFmtId="1" fontId="68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" fontId="61" fillId="0" borderId="32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" fontId="67" fillId="0" borderId="0" xfId="0" applyNumberFormat="1" applyFont="1" applyFill="1" applyAlignment="1">
      <alignment/>
    </xf>
    <xf numFmtId="1" fontId="68" fillId="0" borderId="32" xfId="0" applyNumberFormat="1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68" fillId="0" borderId="12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vertical="center"/>
    </xf>
    <xf numFmtId="0" fontId="60" fillId="0" borderId="32" xfId="0" applyFont="1" applyFill="1" applyBorder="1" applyAlignment="1">
      <alignment vertical="center"/>
    </xf>
    <xf numFmtId="0" fontId="59" fillId="0" borderId="24" xfId="0" applyFont="1" applyFill="1" applyBorder="1" applyAlignment="1">
      <alignment/>
    </xf>
    <xf numFmtId="0" fontId="66" fillId="0" borderId="11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71" fillId="0" borderId="35" xfId="0" applyFont="1" applyFill="1" applyBorder="1" applyAlignment="1">
      <alignment horizontal="right" vertical="center"/>
    </xf>
    <xf numFmtId="0" fontId="71" fillId="0" borderId="26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right"/>
    </xf>
    <xf numFmtId="0" fontId="60" fillId="0" borderId="32" xfId="0" applyFont="1" applyFill="1" applyBorder="1" applyAlignment="1">
      <alignment horizontal="right"/>
    </xf>
    <xf numFmtId="0" fontId="60" fillId="0" borderId="36" xfId="0" applyFont="1" applyFill="1" applyBorder="1" applyAlignment="1">
      <alignment horizontal="right"/>
    </xf>
    <xf numFmtId="0" fontId="60" fillId="0" borderId="37" xfId="0" applyFont="1" applyFill="1" applyBorder="1" applyAlignment="1">
      <alignment horizontal="right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left" vertical="center"/>
    </xf>
    <xf numFmtId="0" fontId="62" fillId="0" borderId="38" xfId="0" applyFont="1" applyFill="1" applyBorder="1" applyAlignment="1">
      <alignment horizontal="left" vertical="center"/>
    </xf>
    <xf numFmtId="0" fontId="62" fillId="0" borderId="39" xfId="0" applyFont="1" applyFill="1" applyBorder="1" applyAlignment="1">
      <alignment horizontal="center" vertical="top" wrapText="1"/>
    </xf>
    <xf numFmtId="0" fontId="62" fillId="0" borderId="27" xfId="0" applyFont="1" applyFill="1" applyBorder="1" applyAlignment="1">
      <alignment horizontal="center" vertical="top" wrapTex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62" fillId="34" borderId="33" xfId="0" applyFont="1" applyFill="1" applyBorder="1" applyAlignment="1">
      <alignment horizontal="center" vertical="center" wrapText="1"/>
    </xf>
    <xf numFmtId="0" fontId="62" fillId="34" borderId="40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62" fillId="34" borderId="34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25" xfId="0" applyFill="1" applyBorder="1" applyAlignment="1">
      <alignment/>
    </xf>
    <xf numFmtId="0" fontId="64" fillId="34" borderId="17" xfId="0" applyFont="1" applyFill="1" applyBorder="1" applyAlignment="1">
      <alignment horizontal="center" vertical="top" wrapText="1"/>
    </xf>
    <xf numFmtId="0" fontId="64" fillId="34" borderId="19" xfId="0" applyFont="1" applyFill="1" applyBorder="1" applyAlignment="1">
      <alignment horizontal="center" vertical="top" wrapText="1"/>
    </xf>
    <xf numFmtId="0" fontId="72" fillId="0" borderId="36" xfId="0" applyFont="1" applyFill="1" applyBorder="1" applyAlignment="1">
      <alignment horizontal="right" vertical="center"/>
    </xf>
    <xf numFmtId="0" fontId="66" fillId="0" borderId="26" xfId="0" applyFont="1" applyFill="1" applyBorder="1" applyAlignment="1">
      <alignment horizontal="left" vertical="center"/>
    </xf>
    <xf numFmtId="0" fontId="66" fillId="0" borderId="32" xfId="0" applyFont="1" applyFill="1" applyBorder="1" applyAlignment="1">
      <alignment horizontal="left" vertical="center"/>
    </xf>
    <xf numFmtId="0" fontId="66" fillId="0" borderId="25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left" vertical="center"/>
    </xf>
    <xf numFmtId="0" fontId="60" fillId="0" borderId="32" xfId="0" applyFont="1" applyFill="1" applyBorder="1" applyAlignment="1">
      <alignment horizontal="left" vertical="center"/>
    </xf>
    <xf numFmtId="0" fontId="60" fillId="0" borderId="25" xfId="0" applyFont="1" applyFill="1" applyBorder="1" applyAlignment="1">
      <alignment horizontal="left" vertical="center"/>
    </xf>
    <xf numFmtId="10" fontId="60" fillId="0" borderId="26" xfId="59" applyNumberFormat="1" applyFont="1" applyFill="1" applyBorder="1" applyAlignment="1">
      <alignment horizontal="left" vertical="center"/>
    </xf>
    <xf numFmtId="10" fontId="60" fillId="0" borderId="32" xfId="59" applyNumberFormat="1" applyFont="1" applyFill="1" applyBorder="1" applyAlignment="1">
      <alignment horizontal="left" vertical="center"/>
    </xf>
    <xf numFmtId="10" fontId="60" fillId="0" borderId="25" xfId="59" applyNumberFormat="1" applyFont="1" applyFill="1" applyBorder="1" applyAlignment="1">
      <alignment horizontal="left" vertical="center"/>
    </xf>
    <xf numFmtId="0" fontId="73" fillId="0" borderId="35" xfId="0" applyFont="1" applyFill="1" applyBorder="1" applyAlignment="1">
      <alignment horizontal="righ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vertical="center" wrapText="1"/>
    </xf>
    <xf numFmtId="0" fontId="61" fillId="0" borderId="25" xfId="0" applyFont="1" applyFill="1" applyBorder="1" applyAlignment="1">
      <alignment vertical="center" wrapText="1"/>
    </xf>
    <xf numFmtId="0" fontId="64" fillId="0" borderId="26" xfId="0" applyFont="1" applyFill="1" applyBorder="1" applyAlignment="1">
      <alignment horizontal="right"/>
    </xf>
    <xf numFmtId="0" fontId="64" fillId="0" borderId="32" xfId="0" applyFont="1" applyFill="1" applyBorder="1" applyAlignment="1">
      <alignment horizontal="right"/>
    </xf>
    <xf numFmtId="0" fontId="64" fillId="0" borderId="25" xfId="0" applyFont="1" applyFill="1" applyBorder="1" applyAlignment="1">
      <alignment horizontal="right"/>
    </xf>
    <xf numFmtId="0" fontId="64" fillId="0" borderId="39" xfId="0" applyFont="1" applyFill="1" applyBorder="1" applyAlignment="1">
      <alignment horizontal="center" vertical="top"/>
    </xf>
    <xf numFmtId="0" fontId="64" fillId="0" borderId="41" xfId="0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left" vertical="top"/>
    </xf>
    <xf numFmtId="0" fontId="64" fillId="0" borderId="34" xfId="0" applyFont="1" applyFill="1" applyBorder="1" applyAlignment="1">
      <alignment horizontal="left" vertical="top"/>
    </xf>
    <xf numFmtId="0" fontId="64" fillId="0" borderId="14" xfId="0" applyFont="1" applyFill="1" applyBorder="1" applyAlignment="1">
      <alignment horizontal="center" vertical="top" wrapText="1"/>
    </xf>
    <xf numFmtId="0" fontId="64" fillId="0" borderId="34" xfId="0" applyFont="1" applyFill="1" applyBorder="1" applyAlignment="1">
      <alignment horizontal="center" vertical="top" wrapText="1"/>
    </xf>
    <xf numFmtId="0" fontId="64" fillId="0" borderId="29" xfId="0" applyFont="1" applyFill="1" applyBorder="1" applyAlignment="1">
      <alignment horizontal="center" vertical="top" wrapText="1"/>
    </xf>
    <xf numFmtId="0" fontId="64" fillId="0" borderId="42" xfId="0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 wrapText="1"/>
    </xf>
    <xf numFmtId="0" fontId="64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view="pageBreakPreview" zoomScale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4" sqref="P14"/>
    </sheetView>
  </sheetViews>
  <sheetFormatPr defaultColWidth="9.140625" defaultRowHeight="409.5" customHeight="1"/>
  <cols>
    <col min="1" max="1" width="6.421875" style="68" customWidth="1"/>
    <col min="2" max="2" width="36.421875" style="38" customWidth="1"/>
    <col min="3" max="3" width="15.7109375" style="54" customWidth="1"/>
    <col min="4" max="4" width="15.8515625" style="54" customWidth="1"/>
    <col min="5" max="5" width="14.00390625" style="38" customWidth="1"/>
    <col min="6" max="6" width="16.140625" style="54" customWidth="1"/>
    <col min="7" max="7" width="15.7109375" style="38" customWidth="1"/>
    <col min="8" max="8" width="13.140625" style="54" customWidth="1"/>
    <col min="9" max="9" width="15.421875" style="38" customWidth="1"/>
    <col min="10" max="10" width="13.8515625" style="54" customWidth="1"/>
    <col min="11" max="11" width="14.7109375" style="38" customWidth="1"/>
  </cols>
  <sheetData>
    <row r="1" spans="1:11" s="38" customFormat="1" ht="3.75" customHeight="1">
      <c r="A1" s="52"/>
      <c r="B1" s="53"/>
      <c r="C1" s="78"/>
      <c r="D1" s="114"/>
      <c r="E1" s="114"/>
      <c r="F1" s="114"/>
      <c r="G1" s="114"/>
      <c r="H1" s="54"/>
      <c r="I1" s="55"/>
      <c r="J1" s="54"/>
      <c r="K1" s="55"/>
    </row>
    <row r="2" spans="1:11" ht="34.5" customHeight="1" thickBot="1">
      <c r="A2" s="11"/>
      <c r="B2" s="25"/>
      <c r="C2" s="25"/>
      <c r="D2" s="25"/>
      <c r="E2" s="25"/>
      <c r="F2" s="26"/>
      <c r="G2" s="26"/>
      <c r="H2" s="26"/>
      <c r="I2" s="115" t="s">
        <v>55</v>
      </c>
      <c r="J2" s="115"/>
      <c r="K2" s="115"/>
    </row>
    <row r="3" spans="1:11" ht="29.25" customHeight="1" thickBot="1">
      <c r="A3" s="116" t="s">
        <v>52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21" customHeight="1" thickBot="1">
      <c r="A4" s="119" t="s">
        <v>51</v>
      </c>
      <c r="B4" s="120"/>
      <c r="C4" s="120"/>
      <c r="D4" s="121"/>
      <c r="E4" s="121"/>
      <c r="F4" s="121"/>
      <c r="G4" s="121"/>
      <c r="H4" s="121"/>
      <c r="I4" s="121"/>
      <c r="J4" s="121"/>
      <c r="K4" s="122"/>
    </row>
    <row r="5" spans="1:11" s="1" customFormat="1" ht="24.75" customHeight="1">
      <c r="A5" s="123" t="s">
        <v>5</v>
      </c>
      <c r="B5" s="125" t="s">
        <v>0</v>
      </c>
      <c r="C5" s="127" t="s">
        <v>53</v>
      </c>
      <c r="D5" s="123" t="s">
        <v>11</v>
      </c>
      <c r="E5" s="123" t="s">
        <v>6</v>
      </c>
      <c r="F5" s="130" t="s">
        <v>12</v>
      </c>
      <c r="G5" s="123" t="s">
        <v>6</v>
      </c>
      <c r="H5" s="135" t="s">
        <v>13</v>
      </c>
      <c r="I5" s="137" t="s">
        <v>6</v>
      </c>
      <c r="J5" s="130" t="s">
        <v>14</v>
      </c>
      <c r="K5" s="123" t="s">
        <v>6</v>
      </c>
    </row>
    <row r="6" spans="1:11" ht="18" customHeight="1" thickBot="1">
      <c r="A6" s="124"/>
      <c r="B6" s="126"/>
      <c r="C6" s="128"/>
      <c r="D6" s="129"/>
      <c r="E6" s="129"/>
      <c r="F6" s="131"/>
      <c r="G6" s="129"/>
      <c r="H6" s="136"/>
      <c r="I6" s="138"/>
      <c r="J6" s="131"/>
      <c r="K6" s="129"/>
    </row>
    <row r="7" spans="1:11" ht="21.75" customHeight="1" thickBot="1">
      <c r="A7" s="108"/>
      <c r="B7" s="139" t="s">
        <v>10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1:11" ht="32.25" customHeight="1">
      <c r="A8" s="109">
        <v>1</v>
      </c>
      <c r="B8" s="105" t="s">
        <v>21</v>
      </c>
      <c r="C8" s="56">
        <v>4692352.2488926</v>
      </c>
      <c r="D8" s="57">
        <v>2730777.3627661</v>
      </c>
      <c r="E8" s="39">
        <f aca="true" t="shared" si="0" ref="E8:E19">SUM(D8/C8)</f>
        <v>0.5819634200332182</v>
      </c>
      <c r="F8" s="57">
        <v>1401544.334404928</v>
      </c>
      <c r="G8" s="39">
        <f aca="true" t="shared" si="1" ref="G8:G19">SUM(F8/C8)</f>
        <v>0.2986869399533451</v>
      </c>
      <c r="H8" s="79">
        <v>164000</v>
      </c>
      <c r="I8" s="39">
        <f aca="true" t="shared" si="2" ref="I8:I19">SUM(H8/C8)</f>
        <v>0.03495048779398524</v>
      </c>
      <c r="J8" s="79">
        <v>371979.132855971</v>
      </c>
      <c r="K8" s="39">
        <f>SUM(J8/C8)</f>
        <v>0.07927348867377944</v>
      </c>
    </row>
    <row r="9" spans="1:11" ht="32.25" customHeight="1">
      <c r="A9" s="35">
        <v>2</v>
      </c>
      <c r="B9" s="36" t="s">
        <v>31</v>
      </c>
      <c r="C9" s="58">
        <v>1366218.96585</v>
      </c>
      <c r="D9" s="59">
        <v>1049819.0204099999</v>
      </c>
      <c r="E9" s="40">
        <f t="shared" si="0"/>
        <v>0.7684119798152924</v>
      </c>
      <c r="F9" s="57">
        <v>656262.9171499999</v>
      </c>
      <c r="G9" s="40">
        <f t="shared" si="1"/>
        <v>0.48034973423290356</v>
      </c>
      <c r="H9" s="80">
        <v>9938.26675</v>
      </c>
      <c r="I9" s="40">
        <f t="shared" si="2"/>
        <v>0.0072742854538085395</v>
      </c>
      <c r="J9" s="80">
        <v>188599.99118000004</v>
      </c>
      <c r="K9" s="40">
        <f aca="true" t="shared" si="3" ref="K9:K47">SUM(J9/C9)</f>
        <v>0.1380452152211645</v>
      </c>
    </row>
    <row r="10" spans="1:14" ht="32.25" customHeight="1">
      <c r="A10" s="109">
        <v>3</v>
      </c>
      <c r="B10" s="36" t="s">
        <v>8</v>
      </c>
      <c r="C10" s="58">
        <v>388220.9279696</v>
      </c>
      <c r="D10" s="59">
        <v>221388.75316360002</v>
      </c>
      <c r="E10" s="40">
        <f>SUM(D10/C10)</f>
        <v>0.5702648600668331</v>
      </c>
      <c r="F10" s="57">
        <v>81936.75844780002</v>
      </c>
      <c r="G10" s="40">
        <f t="shared" si="1"/>
        <v>0.21105703619928534</v>
      </c>
      <c r="H10" s="80">
        <v>13829.790352999999</v>
      </c>
      <c r="I10" s="40">
        <f t="shared" si="2"/>
        <v>0.035623505474910805</v>
      </c>
      <c r="J10" s="80">
        <v>33926.7071931</v>
      </c>
      <c r="K10" s="40">
        <f t="shared" si="3"/>
        <v>0.08739020683541476</v>
      </c>
      <c r="N10" s="2"/>
    </row>
    <row r="11" spans="1:11" s="38" customFormat="1" ht="32.25" customHeight="1">
      <c r="A11" s="35">
        <v>4</v>
      </c>
      <c r="B11" s="36" t="s">
        <v>22</v>
      </c>
      <c r="C11" s="58">
        <v>648179.9828952</v>
      </c>
      <c r="D11" s="59">
        <v>407583.37586380006</v>
      </c>
      <c r="E11" s="40">
        <f t="shared" si="0"/>
        <v>0.6288120377356663</v>
      </c>
      <c r="F11" s="57">
        <v>103976.80787540002</v>
      </c>
      <c r="G11" s="40">
        <f t="shared" si="1"/>
        <v>0.16041348177858086</v>
      </c>
      <c r="H11" s="80">
        <v>1375.15</v>
      </c>
      <c r="I11" s="40">
        <f t="shared" si="2"/>
        <v>0.0021215557966749784</v>
      </c>
      <c r="J11" s="80">
        <v>98538.026005</v>
      </c>
      <c r="K11" s="40">
        <f t="shared" si="3"/>
        <v>0.15202263045036363</v>
      </c>
    </row>
    <row r="12" spans="1:11" ht="32.25" customHeight="1">
      <c r="A12" s="109">
        <v>5</v>
      </c>
      <c r="B12" s="36" t="s">
        <v>32</v>
      </c>
      <c r="C12" s="58">
        <v>686512.5279004998</v>
      </c>
      <c r="D12" s="59">
        <v>450263.65620050003</v>
      </c>
      <c r="E12" s="40">
        <f t="shared" si="0"/>
        <v>0.6558709971069302</v>
      </c>
      <c r="F12" s="57">
        <v>277739.1283543</v>
      </c>
      <c r="G12" s="40">
        <f t="shared" si="1"/>
        <v>0.4045652731257285</v>
      </c>
      <c r="H12" s="80">
        <v>3694.5527</v>
      </c>
      <c r="I12" s="40">
        <f t="shared" si="2"/>
        <v>0.005381624587826128</v>
      </c>
      <c r="J12" s="80">
        <v>88028.96</v>
      </c>
      <c r="K12" s="40">
        <f t="shared" si="3"/>
        <v>0.12822629802432178</v>
      </c>
    </row>
    <row r="13" spans="1:11" ht="32.25" customHeight="1">
      <c r="A13" s="35">
        <v>6</v>
      </c>
      <c r="B13" s="36" t="s">
        <v>33</v>
      </c>
      <c r="C13" s="58">
        <v>90817.76999999999</v>
      </c>
      <c r="D13" s="59">
        <v>63353.16440000001</v>
      </c>
      <c r="E13" s="40">
        <f t="shared" si="0"/>
        <v>0.6975855540165764</v>
      </c>
      <c r="F13" s="57">
        <v>5510.630976300001</v>
      </c>
      <c r="G13" s="40">
        <f t="shared" si="1"/>
        <v>0.06067789350366125</v>
      </c>
      <c r="H13" s="80">
        <v>190.17</v>
      </c>
      <c r="I13" s="40">
        <f t="shared" si="2"/>
        <v>0.002093973459158929</v>
      </c>
      <c r="J13" s="80">
        <v>41999</v>
      </c>
      <c r="K13" s="40">
        <f t="shared" si="3"/>
        <v>0.46245354846303766</v>
      </c>
    </row>
    <row r="14" spans="1:11" ht="32.25" customHeight="1">
      <c r="A14" s="109">
        <v>7</v>
      </c>
      <c r="B14" s="36" t="s">
        <v>23</v>
      </c>
      <c r="C14" s="58">
        <v>1052469.5151352999</v>
      </c>
      <c r="D14" s="59">
        <v>754283</v>
      </c>
      <c r="E14" s="40">
        <f t="shared" si="0"/>
        <v>0.716679190373541</v>
      </c>
      <c r="F14" s="57">
        <v>373745</v>
      </c>
      <c r="G14" s="40">
        <f t="shared" si="1"/>
        <v>0.35511242332938575</v>
      </c>
      <c r="H14" s="80">
        <v>21959.003660000002</v>
      </c>
      <c r="I14" s="40">
        <f t="shared" si="2"/>
        <v>0.020864265752321642</v>
      </c>
      <c r="J14" s="80">
        <v>211527.9699104075</v>
      </c>
      <c r="K14" s="40">
        <f t="shared" si="3"/>
        <v>0.20098251480777055</v>
      </c>
    </row>
    <row r="15" spans="1:11" ht="32.25" customHeight="1">
      <c r="A15" s="35">
        <v>8</v>
      </c>
      <c r="B15" s="36" t="s">
        <v>24</v>
      </c>
      <c r="C15" s="58">
        <v>420137.547974</v>
      </c>
      <c r="D15" s="59">
        <v>268139.15973228693</v>
      </c>
      <c r="E15" s="40">
        <f t="shared" si="0"/>
        <v>0.6382175576196789</v>
      </c>
      <c r="F15" s="57">
        <v>80612.06999999999</v>
      </c>
      <c r="G15" s="40">
        <f t="shared" si="1"/>
        <v>0.19187066328332222</v>
      </c>
      <c r="H15" s="81">
        <v>0</v>
      </c>
      <c r="I15" s="40">
        <f t="shared" si="2"/>
        <v>0</v>
      </c>
      <c r="J15" s="80">
        <v>74976.43779329995</v>
      </c>
      <c r="K15" s="40">
        <f t="shared" si="3"/>
        <v>0.17845688431051593</v>
      </c>
    </row>
    <row r="16" spans="1:11" ht="32.25" customHeight="1">
      <c r="A16" s="109">
        <v>9</v>
      </c>
      <c r="B16" s="36" t="s">
        <v>25</v>
      </c>
      <c r="C16" s="58">
        <v>686905.6407027</v>
      </c>
      <c r="D16" s="59">
        <v>324849.1284039</v>
      </c>
      <c r="E16" s="40">
        <f t="shared" si="0"/>
        <v>0.4729166702890683</v>
      </c>
      <c r="F16" s="57">
        <v>123606.36373980001</v>
      </c>
      <c r="G16" s="40">
        <f t="shared" si="1"/>
        <v>0.17994664247239475</v>
      </c>
      <c r="H16" s="80">
        <v>0</v>
      </c>
      <c r="I16" s="40">
        <f t="shared" si="2"/>
        <v>0</v>
      </c>
      <c r="J16" s="80">
        <v>60026.7660979</v>
      </c>
      <c r="K16" s="40">
        <f t="shared" si="3"/>
        <v>0.08738720799627298</v>
      </c>
    </row>
    <row r="17" spans="1:11" ht="32.25" customHeight="1">
      <c r="A17" s="35">
        <v>10</v>
      </c>
      <c r="B17" s="36" t="s">
        <v>26</v>
      </c>
      <c r="C17" s="58">
        <v>262638.28</v>
      </c>
      <c r="D17" s="59">
        <v>126533.1801</v>
      </c>
      <c r="E17" s="40">
        <f t="shared" si="0"/>
        <v>0.48177737114330776</v>
      </c>
      <c r="F17" s="57">
        <v>24354.81009999999</v>
      </c>
      <c r="G17" s="40">
        <f t="shared" si="1"/>
        <v>0.09273137982779962</v>
      </c>
      <c r="H17" s="80">
        <v>0</v>
      </c>
      <c r="I17" s="40">
        <f t="shared" si="2"/>
        <v>0</v>
      </c>
      <c r="J17" s="80">
        <v>36973.039999999986</v>
      </c>
      <c r="K17" s="40">
        <f t="shared" si="3"/>
        <v>0.14077551832885893</v>
      </c>
    </row>
    <row r="18" spans="1:11" ht="32.25" customHeight="1">
      <c r="A18" s="109">
        <v>11</v>
      </c>
      <c r="B18" s="36" t="s">
        <v>27</v>
      </c>
      <c r="C18" s="58">
        <v>7566276</v>
      </c>
      <c r="D18" s="59">
        <v>1836893.34</v>
      </c>
      <c r="E18" s="40">
        <f t="shared" si="0"/>
        <v>0.2427737687602197</v>
      </c>
      <c r="F18" s="57">
        <v>672492.8700000001</v>
      </c>
      <c r="G18" s="40">
        <f t="shared" si="1"/>
        <v>0.0888802985775301</v>
      </c>
      <c r="H18" s="80">
        <v>345426</v>
      </c>
      <c r="I18" s="40">
        <f t="shared" si="2"/>
        <v>0.04565337029735632</v>
      </c>
      <c r="J18" s="80">
        <v>247735.68</v>
      </c>
      <c r="K18" s="40">
        <f t="shared" si="3"/>
        <v>0.0327420887104832</v>
      </c>
    </row>
    <row r="19" spans="1:11" ht="32.25" customHeight="1" thickBot="1">
      <c r="A19" s="35">
        <v>12</v>
      </c>
      <c r="B19" s="36" t="s">
        <v>28</v>
      </c>
      <c r="C19" s="58">
        <v>981067.7778693002</v>
      </c>
      <c r="D19" s="60">
        <v>924885.5040457998</v>
      </c>
      <c r="E19" s="41">
        <f t="shared" si="0"/>
        <v>0.9427335449284473</v>
      </c>
      <c r="F19" s="57">
        <v>327154.77781909995</v>
      </c>
      <c r="G19" s="41">
        <f t="shared" si="1"/>
        <v>0.3334680693821382</v>
      </c>
      <c r="H19" s="82">
        <v>20796</v>
      </c>
      <c r="I19" s="41">
        <f t="shared" si="2"/>
        <v>0.02119731222359082</v>
      </c>
      <c r="J19" s="82">
        <v>145033.2839001</v>
      </c>
      <c r="K19" s="41">
        <f t="shared" si="3"/>
        <v>0.14783207355467914</v>
      </c>
    </row>
    <row r="20" spans="1:11" ht="32.25" customHeight="1" thickBot="1">
      <c r="A20" s="110"/>
      <c r="B20" s="106" t="s">
        <v>1</v>
      </c>
      <c r="C20" s="61">
        <v>18841797</v>
      </c>
      <c r="D20" s="62">
        <v>9182628</v>
      </c>
      <c r="E20" s="10">
        <v>0.4874</v>
      </c>
      <c r="F20" s="83">
        <v>4128936</v>
      </c>
      <c r="G20" s="10">
        <v>0.2191</v>
      </c>
      <c r="H20" s="83">
        <v>581209</v>
      </c>
      <c r="I20" s="10">
        <v>0.0308</v>
      </c>
      <c r="J20" s="83">
        <v>1599345</v>
      </c>
      <c r="K20" s="10">
        <v>0.0849</v>
      </c>
    </row>
    <row r="21" spans="1:11" ht="32.25" customHeight="1" thickBot="1">
      <c r="A21" s="111"/>
      <c r="B21" s="132" t="s">
        <v>30</v>
      </c>
      <c r="C21" s="133"/>
      <c r="D21" s="133"/>
      <c r="E21" s="133"/>
      <c r="F21" s="133"/>
      <c r="G21" s="133"/>
      <c r="H21" s="133"/>
      <c r="I21" s="133"/>
      <c r="J21" s="133"/>
      <c r="K21" s="134"/>
    </row>
    <row r="22" spans="1:11" ht="32.25" customHeight="1">
      <c r="A22" s="15">
        <v>13</v>
      </c>
      <c r="B22" s="16" t="s">
        <v>45</v>
      </c>
      <c r="C22" s="77">
        <v>230050.032459521</v>
      </c>
      <c r="D22" s="84">
        <v>148891.4829859</v>
      </c>
      <c r="E22" s="42">
        <f>SUM(D22/C22)</f>
        <v>0.647213483928104</v>
      </c>
      <c r="F22" s="85">
        <v>90736</v>
      </c>
      <c r="G22" s="42">
        <f>F22/C22</f>
        <v>0.3944185489996211</v>
      </c>
      <c r="H22" s="85">
        <v>0</v>
      </c>
      <c r="I22" s="42">
        <f>SUM(H22/C22)</f>
        <v>0</v>
      </c>
      <c r="J22" s="85">
        <v>37129.1347227</v>
      </c>
      <c r="K22" s="42">
        <f>SUM(J22/C22)</f>
        <v>0.1613959116881809</v>
      </c>
    </row>
    <row r="23" spans="1:11" ht="32.25" customHeight="1">
      <c r="A23" s="35">
        <v>14</v>
      </c>
      <c r="B23" s="36" t="s">
        <v>46</v>
      </c>
      <c r="C23" s="58">
        <v>94233.27279299998</v>
      </c>
      <c r="D23" s="59">
        <v>30005.314361200006</v>
      </c>
      <c r="E23" s="40">
        <f aca="true" t="shared" si="4" ref="E23:E37">SUM(D23/C23)</f>
        <v>0.3184152844517241</v>
      </c>
      <c r="F23" s="80">
        <v>4157</v>
      </c>
      <c r="G23" s="40">
        <f aca="true" t="shared" si="5" ref="G23:G37">F23/C23</f>
        <v>0.04411393000359421</v>
      </c>
      <c r="H23" s="81">
        <v>0</v>
      </c>
      <c r="I23" s="40">
        <f aca="true" t="shared" si="6" ref="I23:I36">SUM(H23/C23)</f>
        <v>0</v>
      </c>
      <c r="J23" s="79">
        <v>9807.7796847</v>
      </c>
      <c r="K23" s="40">
        <f t="shared" si="3"/>
        <v>0.10407979468403396</v>
      </c>
    </row>
    <row r="24" spans="1:11" ht="32.25" customHeight="1">
      <c r="A24" s="35">
        <v>15</v>
      </c>
      <c r="B24" s="36" t="s">
        <v>47</v>
      </c>
      <c r="C24" s="58">
        <v>5972543.483188896</v>
      </c>
      <c r="D24" s="59">
        <v>3738251.344108884</v>
      </c>
      <c r="E24" s="40">
        <f t="shared" si="4"/>
        <v>0.6259060908691676</v>
      </c>
      <c r="F24" s="80">
        <v>1226691</v>
      </c>
      <c r="G24" s="40">
        <f t="shared" si="5"/>
        <v>0.2053883748946835</v>
      </c>
      <c r="H24" s="81">
        <v>0</v>
      </c>
      <c r="I24" s="40">
        <f t="shared" si="6"/>
        <v>0</v>
      </c>
      <c r="J24" s="79">
        <v>905713.7054526919</v>
      </c>
      <c r="K24" s="40">
        <f t="shared" si="3"/>
        <v>0.1516462304547522</v>
      </c>
    </row>
    <row r="25" spans="1:11" ht="32.25" customHeight="1">
      <c r="A25" s="35">
        <v>16</v>
      </c>
      <c r="B25" s="36" t="s">
        <v>48</v>
      </c>
      <c r="C25" s="58">
        <v>2287606.7552416823</v>
      </c>
      <c r="D25" s="59">
        <v>1003970.9859626886</v>
      </c>
      <c r="E25" s="40">
        <f t="shared" si="4"/>
        <v>0.43887393830353527</v>
      </c>
      <c r="F25" s="80">
        <v>334863</v>
      </c>
      <c r="G25" s="40">
        <f t="shared" si="5"/>
        <v>0.1463813652555079</v>
      </c>
      <c r="H25" s="81">
        <v>0</v>
      </c>
      <c r="I25" s="40">
        <f t="shared" si="6"/>
        <v>0</v>
      </c>
      <c r="J25" s="79">
        <v>292170.7280421055</v>
      </c>
      <c r="K25" s="40">
        <f t="shared" si="3"/>
        <v>0.12771894792347652</v>
      </c>
    </row>
    <row r="26" spans="1:11" ht="32.25" customHeight="1">
      <c r="A26" s="35">
        <v>17</v>
      </c>
      <c r="B26" s="36" t="s">
        <v>34</v>
      </c>
      <c r="C26" s="58">
        <v>493563.1172707</v>
      </c>
      <c r="D26" s="59">
        <v>384945.9871296</v>
      </c>
      <c r="E26" s="40">
        <f t="shared" si="4"/>
        <v>0.77993264419406</v>
      </c>
      <c r="F26" s="80">
        <v>493563</v>
      </c>
      <c r="G26" s="40">
        <f t="shared" si="5"/>
        <v>0.9999997623997906</v>
      </c>
      <c r="H26" s="81">
        <v>0</v>
      </c>
      <c r="I26" s="40">
        <f t="shared" si="6"/>
        <v>0</v>
      </c>
      <c r="J26" s="79">
        <v>83911.5947921</v>
      </c>
      <c r="K26" s="40">
        <f t="shared" si="3"/>
        <v>0.1700118826870886</v>
      </c>
    </row>
    <row r="27" spans="1:11" ht="32.25" customHeight="1">
      <c r="A27" s="35">
        <v>18</v>
      </c>
      <c r="B27" s="36" t="s">
        <v>35</v>
      </c>
      <c r="C27" s="58">
        <v>405077</v>
      </c>
      <c r="D27" s="59">
        <v>202987</v>
      </c>
      <c r="E27" s="40">
        <f t="shared" si="4"/>
        <v>0.5011071969033049</v>
      </c>
      <c r="F27" s="80">
        <v>42009</v>
      </c>
      <c r="G27" s="40">
        <f t="shared" si="5"/>
        <v>0.10370620894299108</v>
      </c>
      <c r="H27" s="81">
        <v>0</v>
      </c>
      <c r="I27" s="40">
        <f t="shared" si="6"/>
        <v>0</v>
      </c>
      <c r="J27" s="79">
        <v>159945.26262000002</v>
      </c>
      <c r="K27" s="40">
        <f t="shared" si="3"/>
        <v>0.39485150383754203</v>
      </c>
    </row>
    <row r="28" spans="1:11" ht="32.25" customHeight="1">
      <c r="A28" s="35">
        <v>19</v>
      </c>
      <c r="B28" s="36" t="s">
        <v>36</v>
      </c>
      <c r="C28" s="58">
        <v>119836.94</v>
      </c>
      <c r="D28" s="59">
        <v>59585.32</v>
      </c>
      <c r="E28" s="40">
        <f t="shared" si="4"/>
        <v>0.49721997240583743</v>
      </c>
      <c r="F28" s="80">
        <v>34700</v>
      </c>
      <c r="G28" s="40">
        <f t="shared" si="5"/>
        <v>0.28956013062416314</v>
      </c>
      <c r="H28" s="81">
        <v>0</v>
      </c>
      <c r="I28" s="40">
        <f t="shared" si="6"/>
        <v>0</v>
      </c>
      <c r="J28" s="79">
        <v>23235.215999999993</v>
      </c>
      <c r="K28" s="40">
        <f t="shared" si="3"/>
        <v>0.19389026455448538</v>
      </c>
    </row>
    <row r="29" spans="1:11" ht="32.25" customHeight="1">
      <c r="A29" s="35">
        <v>20</v>
      </c>
      <c r="B29" s="36" t="s">
        <v>37</v>
      </c>
      <c r="C29" s="58">
        <v>525757.8036626931</v>
      </c>
      <c r="D29" s="59">
        <v>279680.278654132</v>
      </c>
      <c r="E29" s="40">
        <f t="shared" si="4"/>
        <v>0.5319564953781734</v>
      </c>
      <c r="F29" s="80">
        <v>130815</v>
      </c>
      <c r="G29" s="40">
        <f t="shared" si="5"/>
        <v>0.2488122840758177</v>
      </c>
      <c r="H29" s="81">
        <v>49.013142500000015</v>
      </c>
      <c r="I29" s="40">
        <f t="shared" si="6"/>
        <v>9.322380411389014E-05</v>
      </c>
      <c r="J29" s="79">
        <v>43652.04159756601</v>
      </c>
      <c r="K29" s="40">
        <f t="shared" si="3"/>
        <v>0.08302690191845741</v>
      </c>
    </row>
    <row r="30" spans="1:11" ht="32.25" customHeight="1">
      <c r="A30" s="35">
        <v>21</v>
      </c>
      <c r="B30" s="36" t="s">
        <v>44</v>
      </c>
      <c r="C30" s="58">
        <v>1650369.4468609</v>
      </c>
      <c r="D30" s="59">
        <v>1046202.5539561999</v>
      </c>
      <c r="E30" s="40">
        <f>SUM(D30/C30)</f>
        <v>0.6339202146199077</v>
      </c>
      <c r="F30" s="80">
        <v>462672</v>
      </c>
      <c r="G30" s="40">
        <f t="shared" si="5"/>
        <v>0.2803445015781342</v>
      </c>
      <c r="H30" s="81">
        <v>10073.4582039</v>
      </c>
      <c r="I30" s="40">
        <f t="shared" si="6"/>
        <v>0.006103759508551441</v>
      </c>
      <c r="J30" s="79">
        <v>212365.9994033</v>
      </c>
      <c r="K30" s="40">
        <f t="shared" si="3"/>
        <v>0.12867785440843724</v>
      </c>
    </row>
    <row r="31" spans="1:11" ht="32.25" customHeight="1">
      <c r="A31" s="35">
        <v>22</v>
      </c>
      <c r="B31" s="36" t="s">
        <v>29</v>
      </c>
      <c r="C31" s="58">
        <v>47661.71</v>
      </c>
      <c r="D31" s="59">
        <v>24007.57352</v>
      </c>
      <c r="E31" s="40">
        <f>SUM(D31/C31)</f>
        <v>0.5037077670943825</v>
      </c>
      <c r="F31" s="80">
        <v>136</v>
      </c>
      <c r="G31" s="40">
        <f t="shared" si="5"/>
        <v>0.002853443571369974</v>
      </c>
      <c r="H31" s="81">
        <v>0</v>
      </c>
      <c r="I31" s="40">
        <f t="shared" si="6"/>
        <v>0</v>
      </c>
      <c r="J31" s="79">
        <v>245</v>
      </c>
      <c r="K31" s="40">
        <f t="shared" si="3"/>
        <v>0.005140394669012086</v>
      </c>
    </row>
    <row r="32" spans="1:11" ht="32.25" customHeight="1">
      <c r="A32" s="35">
        <v>23</v>
      </c>
      <c r="B32" s="36" t="s">
        <v>50</v>
      </c>
      <c r="C32" s="58">
        <v>192712.31241309945</v>
      </c>
      <c r="D32" s="59">
        <v>89082.68871319991</v>
      </c>
      <c r="E32" s="40">
        <v>0</v>
      </c>
      <c r="F32" s="80">
        <v>15066</v>
      </c>
      <c r="G32" s="39">
        <v>0</v>
      </c>
      <c r="H32" s="81">
        <v>0</v>
      </c>
      <c r="I32" s="40">
        <f t="shared" si="6"/>
        <v>0</v>
      </c>
      <c r="J32" s="79">
        <v>6816.556501600002</v>
      </c>
      <c r="K32" s="40">
        <v>0</v>
      </c>
    </row>
    <row r="33" spans="1:11" ht="32.25" customHeight="1">
      <c r="A33" s="35">
        <v>24</v>
      </c>
      <c r="B33" s="36" t="s">
        <v>41</v>
      </c>
      <c r="C33" s="58">
        <v>283220.65750280983</v>
      </c>
      <c r="D33" s="59">
        <v>178031.99003617084</v>
      </c>
      <c r="E33" s="40">
        <f>SUM(D33/C33)</f>
        <v>0.6285981806761556</v>
      </c>
      <c r="F33" s="80">
        <v>40205</v>
      </c>
      <c r="G33" s="40">
        <f t="shared" si="5"/>
        <v>0.14195645315738004</v>
      </c>
      <c r="H33" s="81">
        <v>0</v>
      </c>
      <c r="I33" s="40">
        <f t="shared" si="6"/>
        <v>0</v>
      </c>
      <c r="J33" s="79">
        <v>95719.3792949955</v>
      </c>
      <c r="K33" s="40">
        <f t="shared" si="3"/>
        <v>0.33796750610977544</v>
      </c>
    </row>
    <row r="34" spans="1:11" ht="32.25" customHeight="1">
      <c r="A34" s="35">
        <v>25</v>
      </c>
      <c r="B34" s="36" t="s">
        <v>40</v>
      </c>
      <c r="C34" s="58">
        <v>469228.13177369995</v>
      </c>
      <c r="D34" s="59">
        <v>298627.8069952</v>
      </c>
      <c r="E34" s="40">
        <f>SUM(D34/C34)</f>
        <v>0.6364234937627795</v>
      </c>
      <c r="F34" s="80">
        <v>178947</v>
      </c>
      <c r="G34" s="40">
        <f t="shared" si="5"/>
        <v>0.3813646025944217</v>
      </c>
      <c r="H34" s="81">
        <v>0</v>
      </c>
      <c r="I34" s="40">
        <f t="shared" si="6"/>
        <v>0</v>
      </c>
      <c r="J34" s="79">
        <v>34775.096537200014</v>
      </c>
      <c r="K34" s="40">
        <f t="shared" si="3"/>
        <v>0.07411127803814499</v>
      </c>
    </row>
    <row r="35" spans="1:11" ht="32.25" customHeight="1" thickBot="1">
      <c r="A35" s="35">
        <v>26</v>
      </c>
      <c r="B35" s="36" t="s">
        <v>43</v>
      </c>
      <c r="C35" s="58">
        <v>54434.564634100025</v>
      </c>
      <c r="D35" s="59">
        <v>49261.12561240001</v>
      </c>
      <c r="E35" s="40">
        <f>SUM(D35/C35)</f>
        <v>0.9049604041756373</v>
      </c>
      <c r="F35" s="80">
        <v>23445</v>
      </c>
      <c r="G35" s="40">
        <f t="shared" si="5"/>
        <v>0.43070060645461833</v>
      </c>
      <c r="H35" s="81">
        <v>0</v>
      </c>
      <c r="I35" s="40">
        <f t="shared" si="6"/>
        <v>0</v>
      </c>
      <c r="J35" s="79">
        <v>436.5403169999999</v>
      </c>
      <c r="K35" s="40">
        <f t="shared" si="3"/>
        <v>0.008019542728675253</v>
      </c>
    </row>
    <row r="36" spans="1:11" ht="32.25" customHeight="1" thickBot="1">
      <c r="A36" s="51">
        <v>27</v>
      </c>
      <c r="B36" s="17" t="s">
        <v>42</v>
      </c>
      <c r="C36" s="63">
        <v>47224.73233019999</v>
      </c>
      <c r="D36" s="60">
        <v>39607.78307389999</v>
      </c>
      <c r="E36" s="40">
        <f>SUM(D36/C36)</f>
        <v>0.8387084715898114</v>
      </c>
      <c r="F36" s="80">
        <v>3804</v>
      </c>
      <c r="G36" s="10">
        <f t="shared" si="5"/>
        <v>0.08055101241023573</v>
      </c>
      <c r="H36" s="82">
        <v>0</v>
      </c>
      <c r="I36" s="40">
        <f t="shared" si="6"/>
        <v>0</v>
      </c>
      <c r="J36" s="86">
        <v>13526.680613199995</v>
      </c>
      <c r="K36" s="41">
        <f t="shared" si="3"/>
        <v>0.28643212879683694</v>
      </c>
    </row>
    <row r="37" spans="1:11" ht="32.25" customHeight="1" thickBot="1">
      <c r="A37" s="110"/>
      <c r="B37" s="106" t="s">
        <v>1</v>
      </c>
      <c r="C37" s="61">
        <f>SUM(C22:C36)</f>
        <v>12873519.960131302</v>
      </c>
      <c r="D37" s="62">
        <f>SUM(D22:D36)</f>
        <v>7573139.235109476</v>
      </c>
      <c r="E37" s="10">
        <f t="shared" si="4"/>
        <v>0.5882726137500186</v>
      </c>
      <c r="F37" s="61">
        <f>SUM(F22:F36)</f>
        <v>3081809</v>
      </c>
      <c r="G37" s="10">
        <f t="shared" si="5"/>
        <v>0.2393913249479723</v>
      </c>
      <c r="H37" s="83">
        <f>SUM(H22:H36)</f>
        <v>10122.4713464</v>
      </c>
      <c r="I37" s="10">
        <f>SUM(H37/C37)</f>
        <v>0.0007863017556774547</v>
      </c>
      <c r="J37" s="61">
        <f>SUM(J22:J36)</f>
        <v>1919450.7155791586</v>
      </c>
      <c r="K37" s="10">
        <f t="shared" si="3"/>
        <v>0.14910069052781283</v>
      </c>
    </row>
    <row r="38" spans="1:11" ht="32.25" customHeight="1" thickBot="1">
      <c r="A38" s="51"/>
      <c r="B38" s="132" t="s">
        <v>2</v>
      </c>
      <c r="C38" s="133"/>
      <c r="D38" s="133"/>
      <c r="E38" s="133"/>
      <c r="F38" s="133"/>
      <c r="G38" s="133"/>
      <c r="H38" s="133"/>
      <c r="I38" s="133"/>
      <c r="J38" s="133"/>
      <c r="K38" s="134"/>
    </row>
    <row r="39" spans="1:11" ht="32.25" customHeight="1" thickBot="1">
      <c r="A39" s="35">
        <v>28</v>
      </c>
      <c r="B39" s="105" t="s">
        <v>38</v>
      </c>
      <c r="C39" s="103">
        <v>1338633.06</v>
      </c>
      <c r="D39" s="57">
        <v>834551.7552739999</v>
      </c>
      <c r="E39" s="39">
        <f>SUM(D39/C39)</f>
        <v>0.6234357870064854</v>
      </c>
      <c r="F39" s="79">
        <v>718929</v>
      </c>
      <c r="G39" s="39">
        <f>SUM(F39/C39)</f>
        <v>0.5370620384947015</v>
      </c>
      <c r="H39" s="104">
        <v>0</v>
      </c>
      <c r="I39" s="39">
        <f>SUM(H39/C39)</f>
        <v>0</v>
      </c>
      <c r="J39" s="79">
        <v>80277.50000000001</v>
      </c>
      <c r="K39" s="39">
        <f>SUM(J39/C39)</f>
        <v>0.05996975750770716</v>
      </c>
    </row>
    <row r="40" spans="1:11" s="5" customFormat="1" ht="32.25" customHeight="1" thickBot="1">
      <c r="A40" s="110"/>
      <c r="B40" s="106" t="s">
        <v>1</v>
      </c>
      <c r="C40" s="103">
        <v>1338633.06</v>
      </c>
      <c r="D40" s="57">
        <v>834551.7552739999</v>
      </c>
      <c r="E40" s="10">
        <f>SUM(D40/C40)</f>
        <v>0.6234357870064854</v>
      </c>
      <c r="F40" s="79">
        <v>718929</v>
      </c>
      <c r="G40" s="10">
        <f>SUM(F40/C40)</f>
        <v>0.5370620384947015</v>
      </c>
      <c r="H40" s="104">
        <v>0</v>
      </c>
      <c r="I40" s="10">
        <f>SUM(H40/C40)</f>
        <v>0</v>
      </c>
      <c r="J40" s="79">
        <v>80277.50000000001</v>
      </c>
      <c r="K40" s="10">
        <f t="shared" si="3"/>
        <v>0.05996975750770716</v>
      </c>
    </row>
    <row r="41" spans="1:11" ht="32.25" customHeight="1" thickBot="1">
      <c r="A41" s="51"/>
      <c r="B41" s="132" t="s">
        <v>3</v>
      </c>
      <c r="C41" s="133"/>
      <c r="D41" s="133"/>
      <c r="E41" s="133"/>
      <c r="F41" s="133"/>
      <c r="G41" s="133"/>
      <c r="H41" s="133"/>
      <c r="I41" s="133"/>
      <c r="J41" s="133"/>
      <c r="K41" s="134"/>
    </row>
    <row r="42" spans="1:11" s="5" customFormat="1" ht="32.25" customHeight="1" thickBot="1">
      <c r="A42" s="15"/>
      <c r="B42" s="106" t="s">
        <v>4</v>
      </c>
      <c r="C42" s="61">
        <f>C20+C37</f>
        <v>31715316.960131302</v>
      </c>
      <c r="D42" s="61">
        <f>D20+D37</f>
        <v>16755767.235109476</v>
      </c>
      <c r="E42" s="10">
        <f aca="true" t="shared" si="7" ref="E42:E47">SUM(D42/C42)</f>
        <v>0.5283178237245058</v>
      </c>
      <c r="F42" s="83">
        <f>F20+F37</f>
        <v>7210745</v>
      </c>
      <c r="G42" s="10">
        <f aca="true" t="shared" si="8" ref="G42:G47">SUM(F42/C42)</f>
        <v>0.2273584403732898</v>
      </c>
      <c r="H42" s="83">
        <f>H20+H37</f>
        <v>591331.4713464</v>
      </c>
      <c r="I42" s="10">
        <f aca="true" t="shared" si="9" ref="I42:I47">SUM(H42/C42)</f>
        <v>0.0186449806599679</v>
      </c>
      <c r="J42" s="83">
        <f>J20+J37</f>
        <v>3518795.7155791586</v>
      </c>
      <c r="K42" s="10">
        <f t="shared" si="3"/>
        <v>0.11094941034335451</v>
      </c>
    </row>
    <row r="43" spans="1:11" s="5" customFormat="1" ht="32.25" customHeight="1" thickBot="1">
      <c r="A43" s="35"/>
      <c r="B43" s="106" t="s">
        <v>2</v>
      </c>
      <c r="C43" s="64">
        <v>1338633.06</v>
      </c>
      <c r="D43" s="62">
        <v>834551.7552739999</v>
      </c>
      <c r="E43" s="10">
        <f t="shared" si="7"/>
        <v>0.6234357870064854</v>
      </c>
      <c r="F43" s="87">
        <v>718929</v>
      </c>
      <c r="G43" s="10">
        <f t="shared" si="8"/>
        <v>0.5370620384947015</v>
      </c>
      <c r="H43" s="87">
        <v>0</v>
      </c>
      <c r="I43" s="10">
        <f t="shared" si="9"/>
        <v>0</v>
      </c>
      <c r="J43" s="87">
        <v>80277.50000000001</v>
      </c>
      <c r="K43" s="10">
        <f t="shared" si="3"/>
        <v>0.05996975750770716</v>
      </c>
    </row>
    <row r="44" spans="1:11" s="5" customFormat="1" ht="32.25" customHeight="1" thickBot="1">
      <c r="A44" s="112"/>
      <c r="B44" s="106" t="s">
        <v>1</v>
      </c>
      <c r="C44" s="61">
        <f>SUM(C42:C43)</f>
        <v>33053950.0201313</v>
      </c>
      <c r="D44" s="61">
        <f>SUM(D42:D43)</f>
        <v>17590318.990383476</v>
      </c>
      <c r="E44" s="10">
        <f t="shared" si="7"/>
        <v>0.5321699518414653</v>
      </c>
      <c r="F44" s="83">
        <f>SUM(F42:F43)</f>
        <v>7929674</v>
      </c>
      <c r="G44" s="10">
        <f t="shared" si="8"/>
        <v>0.23990094966472938</v>
      </c>
      <c r="H44" s="83">
        <f>SUM(H42:H43)</f>
        <v>591331.4713464</v>
      </c>
      <c r="I44" s="10">
        <f t="shared" si="9"/>
        <v>0.01788988822776864</v>
      </c>
      <c r="J44" s="83">
        <f>SUM(J42:J43)</f>
        <v>3599073.2155791586</v>
      </c>
      <c r="K44" s="10">
        <f t="shared" si="3"/>
        <v>0.10888481447412988</v>
      </c>
    </row>
    <row r="45" spans="1:11" ht="32.25" customHeight="1" thickBot="1">
      <c r="A45" s="113">
        <v>29</v>
      </c>
      <c r="B45" s="107" t="s">
        <v>49</v>
      </c>
      <c r="C45" s="65">
        <v>1080668.9372429</v>
      </c>
      <c r="D45" s="88">
        <v>958565</v>
      </c>
      <c r="E45" s="41">
        <f t="shared" si="7"/>
        <v>0.8870107828264014</v>
      </c>
      <c r="F45" s="80">
        <v>845092</v>
      </c>
      <c r="G45" s="41">
        <f t="shared" si="8"/>
        <v>0.7820082273818981</v>
      </c>
      <c r="H45" s="89">
        <v>0</v>
      </c>
      <c r="I45" s="41">
        <f t="shared" si="9"/>
        <v>0</v>
      </c>
      <c r="J45" s="82">
        <v>4640.2699999999995</v>
      </c>
      <c r="K45" s="41">
        <f t="shared" si="3"/>
        <v>0.004293886721532567</v>
      </c>
    </row>
    <row r="46" spans="1:11" ht="32.25" customHeight="1" thickBot="1">
      <c r="A46" s="108"/>
      <c r="B46" s="106" t="s">
        <v>15</v>
      </c>
      <c r="C46" s="65">
        <v>1080668.9372429</v>
      </c>
      <c r="D46" s="88">
        <v>958565</v>
      </c>
      <c r="E46" s="10">
        <f t="shared" si="7"/>
        <v>0.8870107828264014</v>
      </c>
      <c r="F46" s="80">
        <v>845092</v>
      </c>
      <c r="G46" s="10">
        <f t="shared" si="8"/>
        <v>0.7820082273818981</v>
      </c>
      <c r="H46" s="89">
        <v>0</v>
      </c>
      <c r="I46" s="10">
        <f t="shared" si="9"/>
        <v>0</v>
      </c>
      <c r="J46" s="82">
        <v>4640.2699999999995</v>
      </c>
      <c r="K46" s="10">
        <f t="shared" si="3"/>
        <v>0.004293886721532567</v>
      </c>
    </row>
    <row r="47" spans="1:11" ht="32.25" customHeight="1" thickBot="1">
      <c r="A47" s="108"/>
      <c r="B47" s="106" t="s">
        <v>16</v>
      </c>
      <c r="C47" s="61">
        <f>C44+C46</f>
        <v>34134618.9573742</v>
      </c>
      <c r="D47" s="61">
        <f>D44+D46</f>
        <v>18548883.990383476</v>
      </c>
      <c r="E47" s="10">
        <f t="shared" si="7"/>
        <v>0.5434038684757695</v>
      </c>
      <c r="F47" s="83">
        <f>F44+F46</f>
        <v>8774766</v>
      </c>
      <c r="G47" s="10">
        <f t="shared" si="8"/>
        <v>0.25706354041794166</v>
      </c>
      <c r="H47" s="83">
        <f>H44</f>
        <v>591331.4713464</v>
      </c>
      <c r="I47" s="10">
        <f t="shared" si="9"/>
        <v>0.017323511713572326</v>
      </c>
      <c r="J47" s="83">
        <f>J44+J46</f>
        <v>3603713.4855791586</v>
      </c>
      <c r="K47" s="10">
        <f t="shared" si="3"/>
        <v>0.10557356711903879</v>
      </c>
    </row>
    <row r="48" spans="1:11" ht="14.25" customHeight="1">
      <c r="A48" s="28"/>
      <c r="B48" s="29"/>
      <c r="C48" s="66"/>
      <c r="D48" s="66"/>
      <c r="E48" s="30"/>
      <c r="F48" s="66"/>
      <c r="G48" s="30"/>
      <c r="H48" s="66"/>
      <c r="I48" s="30"/>
      <c r="J48" s="66"/>
      <c r="K48" s="30"/>
    </row>
    <row r="49" spans="1:11" ht="18.75" customHeight="1">
      <c r="A49" s="11"/>
      <c r="B49" s="12"/>
      <c r="C49" s="67"/>
      <c r="D49" s="67"/>
      <c r="E49" s="27"/>
      <c r="F49" s="27"/>
      <c r="G49" s="27"/>
      <c r="H49" s="27"/>
      <c r="I49" s="27"/>
      <c r="J49" s="90" t="s">
        <v>39</v>
      </c>
      <c r="K49" s="27"/>
    </row>
    <row r="54" ht="12.75">
      <c r="F54" s="54">
        <v>8090271</v>
      </c>
    </row>
  </sheetData>
  <sheetProtection/>
  <mergeCells count="19">
    <mergeCell ref="B21:K21"/>
    <mergeCell ref="B38:K38"/>
    <mergeCell ref="B41:K41"/>
    <mergeCell ref="G5:G6"/>
    <mergeCell ref="H5:H6"/>
    <mergeCell ref="I5:I6"/>
    <mergeCell ref="J5:J6"/>
    <mergeCell ref="K5:K6"/>
    <mergeCell ref="B7:K7"/>
    <mergeCell ref="D1:G1"/>
    <mergeCell ref="I2:K2"/>
    <mergeCell ref="A3:K3"/>
    <mergeCell ref="A4:K4"/>
    <mergeCell ref="A5:A6"/>
    <mergeCell ref="B5:B6"/>
    <mergeCell ref="C5:C6"/>
    <mergeCell ref="D5:D6"/>
    <mergeCell ref="E5:E6"/>
    <mergeCell ref="F5:F6"/>
  </mergeCells>
  <printOptions/>
  <pageMargins left="0.85" right="0.24" top="0.69" bottom="0.18" header="0.17" footer="0.17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4" sqref="L14"/>
    </sheetView>
  </sheetViews>
  <sheetFormatPr defaultColWidth="9.140625" defaultRowHeight="12.75"/>
  <cols>
    <col min="1" max="1" width="8.8515625" style="38" customWidth="1"/>
    <col min="2" max="2" width="7.8515625" style="38" customWidth="1"/>
    <col min="3" max="3" width="36.140625" style="38" customWidth="1"/>
    <col min="4" max="4" width="15.28125" style="54" customWidth="1"/>
    <col min="5" max="5" width="19.8515625" style="54" customWidth="1"/>
    <col min="6" max="6" width="15.421875" style="54" customWidth="1"/>
    <col min="7" max="7" width="14.421875" style="54" bestFit="1" customWidth="1"/>
    <col min="8" max="8" width="15.28125" style="54" customWidth="1"/>
    <col min="9" max="9" width="13.8515625" style="54" customWidth="1"/>
    <col min="10" max="10" width="14.8515625" style="54" customWidth="1"/>
    <col min="11" max="11" width="22.140625" style="0" customWidth="1"/>
    <col min="12" max="12" width="18.421875" style="0" customWidth="1"/>
  </cols>
  <sheetData>
    <row r="1" spans="2:10" ht="21" thickBot="1">
      <c r="B1" s="154" t="s">
        <v>56</v>
      </c>
      <c r="C1" s="154"/>
      <c r="D1" s="154"/>
      <c r="E1" s="154"/>
      <c r="F1" s="154"/>
      <c r="G1" s="154"/>
      <c r="H1" s="154"/>
      <c r="I1" s="154"/>
      <c r="J1" s="154"/>
    </row>
    <row r="2" spans="2:10" ht="18" thickBot="1">
      <c r="B2" s="155" t="s">
        <v>54</v>
      </c>
      <c r="C2" s="156"/>
      <c r="D2" s="156"/>
      <c r="E2" s="156"/>
      <c r="F2" s="156"/>
      <c r="G2" s="156"/>
      <c r="H2" s="156"/>
      <c r="I2" s="157"/>
      <c r="J2" s="158"/>
    </row>
    <row r="3" spans="2:10" ht="18" customHeight="1" thickBot="1">
      <c r="B3" s="159" t="s">
        <v>7</v>
      </c>
      <c r="C3" s="160"/>
      <c r="D3" s="160"/>
      <c r="E3" s="160"/>
      <c r="F3" s="160"/>
      <c r="G3" s="160"/>
      <c r="H3" s="160"/>
      <c r="I3" s="160"/>
      <c r="J3" s="161"/>
    </row>
    <row r="4" spans="2:10" ht="43.5" customHeight="1">
      <c r="B4" s="162" t="s">
        <v>5</v>
      </c>
      <c r="C4" s="164" t="s">
        <v>0</v>
      </c>
      <c r="D4" s="166" t="s">
        <v>53</v>
      </c>
      <c r="E4" s="168" t="s">
        <v>17</v>
      </c>
      <c r="F4" s="170" t="s">
        <v>19</v>
      </c>
      <c r="G4" s="168" t="s">
        <v>18</v>
      </c>
      <c r="H4" s="170" t="s">
        <v>19</v>
      </c>
      <c r="I4" s="142" t="s">
        <v>20</v>
      </c>
      <c r="J4" s="142" t="s">
        <v>19</v>
      </c>
    </row>
    <row r="5" spans="2:10" ht="18" customHeight="1" thickBot="1">
      <c r="B5" s="163"/>
      <c r="C5" s="165"/>
      <c r="D5" s="167"/>
      <c r="E5" s="169"/>
      <c r="F5" s="171"/>
      <c r="G5" s="169"/>
      <c r="H5" s="171"/>
      <c r="I5" s="143"/>
      <c r="J5" s="143"/>
    </row>
    <row r="6" spans="2:10" ht="24" customHeight="1" thickBot="1">
      <c r="B6" s="18"/>
      <c r="C6" s="145" t="s">
        <v>10</v>
      </c>
      <c r="D6" s="146"/>
      <c r="E6" s="146"/>
      <c r="F6" s="146"/>
      <c r="G6" s="146"/>
      <c r="H6" s="146"/>
      <c r="I6" s="146"/>
      <c r="J6" s="147"/>
    </row>
    <row r="7" spans="2:10" ht="24" customHeight="1">
      <c r="B7" s="100">
        <v>1</v>
      </c>
      <c r="C7" s="8" t="s">
        <v>21</v>
      </c>
      <c r="D7" s="56">
        <v>4692352.2488926</v>
      </c>
      <c r="E7" s="57">
        <v>895609.762489329</v>
      </c>
      <c r="F7" s="43">
        <f aca="true" t="shared" si="0" ref="F7:F19">SUM(E7/D7)</f>
        <v>0.1908658419027885</v>
      </c>
      <c r="G7" s="91">
        <v>502827.05660061</v>
      </c>
      <c r="H7" s="43">
        <f aca="true" t="shared" si="1" ref="H7:H19">SUM(G7/D7)</f>
        <v>0.10715884697686065</v>
      </c>
      <c r="I7" s="57">
        <v>586376</v>
      </c>
      <c r="J7" s="47">
        <f aca="true" t="shared" si="2" ref="J7:J19">SUM(I7/D7)</f>
        <v>0.12496419043101152</v>
      </c>
    </row>
    <row r="8" spans="2:10" ht="24" customHeight="1">
      <c r="B8" s="37">
        <v>2</v>
      </c>
      <c r="C8" s="9" t="s">
        <v>31</v>
      </c>
      <c r="D8" s="58">
        <v>1366218.96585</v>
      </c>
      <c r="E8" s="57">
        <v>645811.29745</v>
      </c>
      <c r="F8" s="44">
        <f t="shared" si="0"/>
        <v>0.4726997015798307</v>
      </c>
      <c r="G8" s="92">
        <v>184423.49022</v>
      </c>
      <c r="H8" s="44">
        <f t="shared" si="1"/>
        <v>0.13498823748597283</v>
      </c>
      <c r="I8" s="57">
        <v>437942.39002999995</v>
      </c>
      <c r="J8" s="48">
        <f t="shared" si="2"/>
        <v>0.32055065913796027</v>
      </c>
    </row>
    <row r="9" spans="2:10" ht="24" customHeight="1">
      <c r="B9" s="100">
        <v>3</v>
      </c>
      <c r="C9" s="9" t="s">
        <v>8</v>
      </c>
      <c r="D9" s="58">
        <v>388220.9279696</v>
      </c>
      <c r="E9" s="59">
        <v>45875.4182125</v>
      </c>
      <c r="F9" s="44">
        <f t="shared" si="0"/>
        <v>0.11816832866901064</v>
      </c>
      <c r="G9" s="92">
        <v>46275.770523499996</v>
      </c>
      <c r="H9" s="44">
        <f t="shared" si="1"/>
        <v>0.11919957732707202</v>
      </c>
      <c r="I9" s="57">
        <v>0</v>
      </c>
      <c r="J9" s="48">
        <f t="shared" si="2"/>
        <v>0</v>
      </c>
    </row>
    <row r="10" spans="2:10" s="38" customFormat="1" ht="24" customHeight="1">
      <c r="B10" s="37">
        <v>4</v>
      </c>
      <c r="C10" s="9" t="s">
        <v>22</v>
      </c>
      <c r="D10" s="58">
        <v>648179.9828952</v>
      </c>
      <c r="E10" s="59">
        <v>63381.3205368345</v>
      </c>
      <c r="F10" s="44">
        <f t="shared" si="0"/>
        <v>0.09778352033293539</v>
      </c>
      <c r="G10" s="92">
        <v>77931.11298</v>
      </c>
      <c r="H10" s="44">
        <f t="shared" si="1"/>
        <v>0.1202306690063278</v>
      </c>
      <c r="I10" s="57">
        <v>45272.844815000004</v>
      </c>
      <c r="J10" s="48">
        <f t="shared" si="2"/>
        <v>0.06984610140655928</v>
      </c>
    </row>
    <row r="11" spans="2:10" ht="24" customHeight="1">
      <c r="B11" s="100">
        <v>5</v>
      </c>
      <c r="C11" s="9" t="s">
        <v>32</v>
      </c>
      <c r="D11" s="58">
        <v>686512.5279004998</v>
      </c>
      <c r="E11" s="59">
        <v>178197.70973173503</v>
      </c>
      <c r="F11" s="44">
        <f t="shared" si="0"/>
        <v>0.2595694943495077</v>
      </c>
      <c r="G11" s="92">
        <v>88808.58866789998</v>
      </c>
      <c r="H11" s="44">
        <f t="shared" si="1"/>
        <v>0.12936193450030023</v>
      </c>
      <c r="I11" s="57">
        <v>168577.62981445703</v>
      </c>
      <c r="J11" s="48">
        <f t="shared" si="2"/>
        <v>0.24555652368064282</v>
      </c>
    </row>
    <row r="12" spans="2:10" ht="24" customHeight="1">
      <c r="B12" s="37">
        <v>6</v>
      </c>
      <c r="C12" s="9" t="s">
        <v>33</v>
      </c>
      <c r="D12" s="58">
        <v>90817.76999999999</v>
      </c>
      <c r="E12" s="59">
        <v>4869.0955300000005</v>
      </c>
      <c r="F12" s="44">
        <f t="shared" si="0"/>
        <v>0.05361390760861009</v>
      </c>
      <c r="G12" s="92">
        <v>14730.088599999995</v>
      </c>
      <c r="H12" s="44">
        <f t="shared" si="1"/>
        <v>0.16219390324162328</v>
      </c>
      <c r="I12" s="57">
        <v>1352.74134</v>
      </c>
      <c r="J12" s="48">
        <f t="shared" si="2"/>
        <v>0.014895117332213732</v>
      </c>
    </row>
    <row r="13" spans="2:10" ht="24" customHeight="1">
      <c r="B13" s="100">
        <v>7</v>
      </c>
      <c r="C13" s="9" t="s">
        <v>23</v>
      </c>
      <c r="D13" s="58">
        <v>1052469.5151352999</v>
      </c>
      <c r="E13" s="59">
        <v>340844.2635986</v>
      </c>
      <c r="F13" s="44">
        <f t="shared" si="0"/>
        <v>0.3238519108601287</v>
      </c>
      <c r="G13" s="92">
        <v>213255.7052525</v>
      </c>
      <c r="H13" s="44">
        <f t="shared" si="1"/>
        <v>0.20262411612471737</v>
      </c>
      <c r="I13" s="57">
        <v>285949.0859002</v>
      </c>
      <c r="J13" s="48">
        <f t="shared" si="2"/>
        <v>0.27169346169940123</v>
      </c>
    </row>
    <row r="14" spans="2:10" ht="24" customHeight="1">
      <c r="B14" s="37">
        <v>8</v>
      </c>
      <c r="C14" s="9" t="s">
        <v>24</v>
      </c>
      <c r="D14" s="58">
        <v>420137.547974</v>
      </c>
      <c r="E14" s="59">
        <v>133537.1750202</v>
      </c>
      <c r="F14" s="44">
        <f t="shared" si="0"/>
        <v>0.3178415632312489</v>
      </c>
      <c r="G14" s="92">
        <v>56886.649216</v>
      </c>
      <c r="H14" s="44">
        <f t="shared" si="1"/>
        <v>0.1354000600287228</v>
      </c>
      <c r="I14" s="57">
        <v>57323.167651</v>
      </c>
      <c r="J14" s="48">
        <f t="shared" si="2"/>
        <v>0.13643904937186765</v>
      </c>
    </row>
    <row r="15" spans="2:10" ht="24" customHeight="1">
      <c r="B15" s="100">
        <v>9</v>
      </c>
      <c r="C15" s="9" t="s">
        <v>25</v>
      </c>
      <c r="D15" s="58">
        <v>686905.6407027</v>
      </c>
      <c r="E15" s="59">
        <v>51901.933506600006</v>
      </c>
      <c r="F15" s="44">
        <f t="shared" si="0"/>
        <v>0.07555904396636584</v>
      </c>
      <c r="G15" s="92">
        <v>62283.2537712</v>
      </c>
      <c r="H15" s="44">
        <f t="shared" si="1"/>
        <v>0.09067221184482432</v>
      </c>
      <c r="I15" s="57">
        <v>27204.4120954</v>
      </c>
      <c r="J15" s="48">
        <f t="shared" si="2"/>
        <v>0.039604292763661196</v>
      </c>
    </row>
    <row r="16" spans="2:10" ht="24" customHeight="1">
      <c r="B16" s="37">
        <v>10</v>
      </c>
      <c r="C16" s="9" t="s">
        <v>26</v>
      </c>
      <c r="D16" s="58">
        <v>262638.28</v>
      </c>
      <c r="E16" s="59">
        <v>14924.939999999997</v>
      </c>
      <c r="F16" s="44">
        <f t="shared" si="0"/>
        <v>0.056826978915640154</v>
      </c>
      <c r="G16" s="92">
        <v>29073.490000000005</v>
      </c>
      <c r="H16" s="44">
        <f t="shared" si="1"/>
        <v>0.11069783886796701</v>
      </c>
      <c r="I16" s="57">
        <v>14097.139999999998</v>
      </c>
      <c r="J16" s="48">
        <f t="shared" si="2"/>
        <v>0.05367511544775574</v>
      </c>
    </row>
    <row r="17" spans="2:10" ht="24" customHeight="1">
      <c r="B17" s="100">
        <v>11</v>
      </c>
      <c r="C17" s="9" t="s">
        <v>27</v>
      </c>
      <c r="D17" s="58">
        <v>7566276</v>
      </c>
      <c r="E17" s="59">
        <v>1343411.5699999998</v>
      </c>
      <c r="F17" s="44">
        <f t="shared" si="0"/>
        <v>0.17755254632529924</v>
      </c>
      <c r="G17" s="92">
        <v>654049.74</v>
      </c>
      <c r="H17" s="44">
        <f t="shared" si="1"/>
        <v>0.08644275466557128</v>
      </c>
      <c r="I17" s="57">
        <v>464602</v>
      </c>
      <c r="J17" s="48">
        <f t="shared" si="2"/>
        <v>0.06140431567656268</v>
      </c>
    </row>
    <row r="18" spans="2:10" ht="24" customHeight="1" thickBot="1">
      <c r="B18" s="37">
        <v>12</v>
      </c>
      <c r="C18" s="8" t="s">
        <v>28</v>
      </c>
      <c r="D18" s="58">
        <v>981067.7778693002</v>
      </c>
      <c r="E18" s="59">
        <v>559068.9487014749</v>
      </c>
      <c r="F18" s="44">
        <f t="shared" si="0"/>
        <v>0.5698576197412889</v>
      </c>
      <c r="G18" s="92">
        <v>118414.5534658</v>
      </c>
      <c r="H18" s="44">
        <f t="shared" si="1"/>
        <v>0.12069966636043715</v>
      </c>
      <c r="I18" s="57">
        <v>192595.54275779997</v>
      </c>
      <c r="J18" s="48">
        <f t="shared" si="2"/>
        <v>0.1963121683356906</v>
      </c>
    </row>
    <row r="19" spans="2:10" ht="24" customHeight="1" thickBot="1">
      <c r="B19" s="18"/>
      <c r="C19" s="4" t="s">
        <v>1</v>
      </c>
      <c r="D19" s="61">
        <v>18841797.185189195</v>
      </c>
      <c r="E19" s="62">
        <v>4277433.434777274</v>
      </c>
      <c r="F19" s="21">
        <f t="shared" si="0"/>
        <v>0.22701833549825057</v>
      </c>
      <c r="G19" s="61">
        <v>2048959.49929751</v>
      </c>
      <c r="H19" s="21">
        <f t="shared" si="1"/>
        <v>0.10874543862026693</v>
      </c>
      <c r="I19" s="62">
        <v>2281292.954403857</v>
      </c>
      <c r="J19" s="49">
        <f t="shared" si="2"/>
        <v>0.12107618673430434</v>
      </c>
    </row>
    <row r="20" spans="2:10" ht="24" customHeight="1" thickBot="1">
      <c r="B20" s="18"/>
      <c r="C20" s="148" t="s">
        <v>30</v>
      </c>
      <c r="D20" s="149"/>
      <c r="E20" s="149"/>
      <c r="F20" s="149"/>
      <c r="G20" s="149"/>
      <c r="H20" s="149"/>
      <c r="I20" s="149"/>
      <c r="J20" s="150"/>
    </row>
    <row r="21" spans="2:10" ht="24" customHeight="1">
      <c r="B21" s="22">
        <v>13</v>
      </c>
      <c r="C21" s="17" t="s">
        <v>45</v>
      </c>
      <c r="D21" s="63">
        <v>230050.032459521</v>
      </c>
      <c r="E21" s="60">
        <v>33247.5259605</v>
      </c>
      <c r="F21" s="45">
        <f>SUM(E21/D21)</f>
        <v>0.1445230222532142</v>
      </c>
      <c r="G21" s="93">
        <v>33209.0316878</v>
      </c>
      <c r="H21" s="45">
        <f>SUM(G21/D21)</f>
        <v>0.1443556922498734</v>
      </c>
      <c r="I21" s="94">
        <v>31425.2382694</v>
      </c>
      <c r="J21" s="50">
        <f>SUM(I21/D21)</f>
        <v>0.13660175542435318</v>
      </c>
    </row>
    <row r="22" spans="2:10" ht="24" customHeight="1">
      <c r="B22" s="37">
        <v>14</v>
      </c>
      <c r="C22" s="3" t="s">
        <v>46</v>
      </c>
      <c r="D22" s="58">
        <v>94233.27279299998</v>
      </c>
      <c r="E22" s="59">
        <v>3638.5620563999996</v>
      </c>
      <c r="F22" s="44">
        <f aca="true" t="shared" si="3" ref="F22:F30">SUM(E22/D22)</f>
        <v>0.03861228575168713</v>
      </c>
      <c r="G22" s="92">
        <v>11483.4690692</v>
      </c>
      <c r="H22" s="44">
        <f aca="true" t="shared" si="4" ref="H22:H30">SUM(G22/D22)</f>
        <v>0.12186214835629733</v>
      </c>
      <c r="I22" s="59">
        <v>257.3967703</v>
      </c>
      <c r="J22" s="48">
        <f aca="true" t="shared" si="5" ref="J22:J30">SUM(I22/D22)</f>
        <v>0.002731484991139143</v>
      </c>
    </row>
    <row r="23" spans="2:10" ht="24" customHeight="1">
      <c r="B23" s="37">
        <v>15</v>
      </c>
      <c r="C23" s="3" t="s">
        <v>47</v>
      </c>
      <c r="D23" s="58">
        <v>5972543.483188896</v>
      </c>
      <c r="E23" s="59">
        <v>161810.70792669998</v>
      </c>
      <c r="F23" s="44">
        <f t="shared" si="3"/>
        <v>0.027092428608038368</v>
      </c>
      <c r="G23" s="92">
        <v>202388.68655650003</v>
      </c>
      <c r="H23" s="44">
        <f t="shared" si="4"/>
        <v>0.033886515372582846</v>
      </c>
      <c r="I23" s="59">
        <v>106776.79601379998</v>
      </c>
      <c r="J23" s="48">
        <f t="shared" si="5"/>
        <v>0.017877943679162477</v>
      </c>
    </row>
    <row r="24" spans="2:10" ht="24" customHeight="1">
      <c r="B24" s="37">
        <v>16</v>
      </c>
      <c r="C24" s="3" t="s">
        <v>48</v>
      </c>
      <c r="D24" s="58">
        <v>2287606.7552416823</v>
      </c>
      <c r="E24" s="59">
        <v>758278.413025677</v>
      </c>
      <c r="F24" s="44">
        <f t="shared" si="3"/>
        <v>0.3314723613611492</v>
      </c>
      <c r="G24" s="92">
        <v>723309.3551667769</v>
      </c>
      <c r="H24" s="44">
        <f t="shared" si="4"/>
        <v>0.3161860549281165</v>
      </c>
      <c r="I24" s="59">
        <v>23034.3451729</v>
      </c>
      <c r="J24" s="48">
        <f t="shared" si="5"/>
        <v>0.010069189173410382</v>
      </c>
    </row>
    <row r="25" spans="2:10" ht="24" customHeight="1">
      <c r="B25" s="37">
        <v>17</v>
      </c>
      <c r="C25" s="3" t="s">
        <v>34</v>
      </c>
      <c r="D25" s="58">
        <v>493563.1172707</v>
      </c>
      <c r="E25" s="59">
        <v>20311.686047100004</v>
      </c>
      <c r="F25" s="44">
        <f t="shared" si="3"/>
        <v>0.04115316833117382</v>
      </c>
      <c r="G25" s="92">
        <v>19724.172723999996</v>
      </c>
      <c r="H25" s="44">
        <f t="shared" si="4"/>
        <v>0.039962817386093426</v>
      </c>
      <c r="I25" s="59">
        <v>14816.172367500001</v>
      </c>
      <c r="J25" s="48">
        <f t="shared" si="5"/>
        <v>0.030018799721969323</v>
      </c>
    </row>
    <row r="26" spans="2:10" ht="24" customHeight="1">
      <c r="B26" s="37">
        <v>18</v>
      </c>
      <c r="C26" s="3" t="s">
        <v>35</v>
      </c>
      <c r="D26" s="58">
        <v>405077</v>
      </c>
      <c r="E26" s="59">
        <v>9337.9245474</v>
      </c>
      <c r="F26" s="44">
        <f t="shared" si="3"/>
        <v>0.023052221052787494</v>
      </c>
      <c r="G26" s="92">
        <v>3090.3417299999996</v>
      </c>
      <c r="H26" s="44">
        <f t="shared" si="4"/>
        <v>0.007629022951191995</v>
      </c>
      <c r="I26" s="59">
        <v>0</v>
      </c>
      <c r="J26" s="48">
        <f t="shared" si="5"/>
        <v>0</v>
      </c>
    </row>
    <row r="27" spans="2:10" ht="24" customHeight="1">
      <c r="B27" s="37">
        <v>19</v>
      </c>
      <c r="C27" s="3" t="s">
        <v>36</v>
      </c>
      <c r="D27" s="58">
        <v>119836.94</v>
      </c>
      <c r="E27" s="59">
        <v>24952.120000000003</v>
      </c>
      <c r="F27" s="44">
        <f t="shared" si="3"/>
        <v>0.20821726589480674</v>
      </c>
      <c r="G27" s="92">
        <v>15301.24</v>
      </c>
      <c r="H27" s="44">
        <f t="shared" si="4"/>
        <v>0.1276838343836216</v>
      </c>
      <c r="I27" s="59">
        <v>24694.54</v>
      </c>
      <c r="J27" s="48">
        <f t="shared" si="5"/>
        <v>0.2060678451903061</v>
      </c>
    </row>
    <row r="28" spans="2:10" ht="24" customHeight="1">
      <c r="B28" s="37">
        <v>20</v>
      </c>
      <c r="C28" s="3" t="s">
        <v>37</v>
      </c>
      <c r="D28" s="58">
        <v>525757.8036626931</v>
      </c>
      <c r="E28" s="59">
        <v>132336.849601858</v>
      </c>
      <c r="F28" s="44">
        <f t="shared" si="3"/>
        <v>0.25170686707821166</v>
      </c>
      <c r="G28" s="92">
        <v>74580.312327828</v>
      </c>
      <c r="H28" s="44">
        <f t="shared" si="4"/>
        <v>0.1418529821302966</v>
      </c>
      <c r="I28" s="59">
        <v>54434.16738134599</v>
      </c>
      <c r="J28" s="48">
        <f t="shared" si="5"/>
        <v>0.10353468270395651</v>
      </c>
    </row>
    <row r="29" spans="2:10" ht="24" customHeight="1">
      <c r="B29" s="37">
        <v>21</v>
      </c>
      <c r="C29" s="3" t="s">
        <v>44</v>
      </c>
      <c r="D29" s="58">
        <v>1650369.4468609</v>
      </c>
      <c r="E29" s="59">
        <v>146804.03882</v>
      </c>
      <c r="F29" s="44">
        <f t="shared" si="3"/>
        <v>0.08895222769618641</v>
      </c>
      <c r="G29" s="92">
        <v>131136.80778</v>
      </c>
      <c r="H29" s="44">
        <f t="shared" si="4"/>
        <v>0.07945906174488988</v>
      </c>
      <c r="I29" s="59">
        <v>143824.23507</v>
      </c>
      <c r="J29" s="48">
        <f t="shared" si="5"/>
        <v>0.08714669030232121</v>
      </c>
    </row>
    <row r="30" spans="2:10" ht="24" customHeight="1">
      <c r="B30" s="37">
        <v>22</v>
      </c>
      <c r="C30" s="3" t="s">
        <v>29</v>
      </c>
      <c r="D30" s="58">
        <v>47661.71</v>
      </c>
      <c r="E30" s="59">
        <v>12429.341027900002</v>
      </c>
      <c r="F30" s="44">
        <f t="shared" si="3"/>
        <v>0.2607825239148994</v>
      </c>
      <c r="G30" s="92">
        <v>16210.302403899997</v>
      </c>
      <c r="H30" s="44">
        <f t="shared" si="4"/>
        <v>0.3401116410615565</v>
      </c>
      <c r="I30" s="59">
        <v>301.1721192</v>
      </c>
      <c r="J30" s="48">
        <f t="shared" si="5"/>
        <v>0.006318953289758173</v>
      </c>
    </row>
    <row r="31" spans="2:10" ht="24" customHeight="1">
      <c r="B31" s="37">
        <v>23</v>
      </c>
      <c r="C31" s="3" t="s">
        <v>50</v>
      </c>
      <c r="D31" s="102">
        <v>192712.31241309945</v>
      </c>
      <c r="E31" s="59">
        <v>44141.79403060002</v>
      </c>
      <c r="F31" s="44">
        <f>SUM(E31/D32)</f>
        <v>0.15585654810564828</v>
      </c>
      <c r="G31" s="92">
        <v>34240.07393400001</v>
      </c>
      <c r="H31" s="44">
        <f>SUM(G31/D32)</f>
        <v>0.12089539737637361</v>
      </c>
      <c r="I31" s="59">
        <v>14949.166240700006</v>
      </c>
      <c r="J31" s="48">
        <f>SUM(I31/D32)</f>
        <v>0.0527827538164362</v>
      </c>
    </row>
    <row r="32" spans="2:10" ht="24" customHeight="1">
      <c r="B32" s="37">
        <v>24</v>
      </c>
      <c r="C32" s="3" t="s">
        <v>41</v>
      </c>
      <c r="D32" s="58">
        <v>283220.65750280983</v>
      </c>
      <c r="E32" s="59">
        <v>18930.656221233603</v>
      </c>
      <c r="F32" s="44">
        <f>SUM(E32/D33)</f>
        <v>0.040344248222447816</v>
      </c>
      <c r="G32" s="92">
        <v>24853.98166672088</v>
      </c>
      <c r="H32" s="44">
        <f>SUM(G32/D33)</f>
        <v>0.052967799634629525</v>
      </c>
      <c r="I32" s="59">
        <v>18928.856681233603</v>
      </c>
      <c r="J32" s="48">
        <f>SUM(I32/D33)</f>
        <v>0.040340413115645506</v>
      </c>
    </row>
    <row r="33" spans="2:10" ht="24" customHeight="1">
      <c r="B33" s="37">
        <v>25</v>
      </c>
      <c r="C33" s="3" t="s">
        <v>40</v>
      </c>
      <c r="D33" s="58">
        <v>469228.13177369995</v>
      </c>
      <c r="E33" s="59">
        <v>2835.7338422000003</v>
      </c>
      <c r="F33" s="44">
        <f>SUM(E33/D34)</f>
        <v>0.05209436065597889</v>
      </c>
      <c r="G33" s="92">
        <v>54428.297480699985</v>
      </c>
      <c r="H33" s="44">
        <f>SUM(G33/D34)</f>
        <v>0.9998848681266734</v>
      </c>
      <c r="I33" s="59">
        <v>2251.4348376000003</v>
      </c>
      <c r="J33" s="48">
        <f>SUM(I33/D34)</f>
        <v>0.04136039027286736</v>
      </c>
    </row>
    <row r="34" spans="2:10" ht="24" customHeight="1">
      <c r="B34" s="37">
        <v>26</v>
      </c>
      <c r="C34" s="3" t="s">
        <v>43</v>
      </c>
      <c r="D34" s="58">
        <v>54434.564634100025</v>
      </c>
      <c r="E34" s="59">
        <v>92001.345967</v>
      </c>
      <c r="F34" s="44">
        <f>SUM(E34/D35)</f>
        <v>1.9481602420468473</v>
      </c>
      <c r="G34" s="92">
        <v>50397.3019197</v>
      </c>
      <c r="H34" s="44">
        <f>SUM(G34/D35)</f>
        <v>1.067180255619388</v>
      </c>
      <c r="I34" s="59">
        <v>20524.1065944</v>
      </c>
      <c r="J34" s="48">
        <f>SUM(I34/D35)</f>
        <v>0.43460503811632895</v>
      </c>
    </row>
    <row r="35" spans="2:10" ht="24" customHeight="1" thickBot="1">
      <c r="B35" s="37">
        <v>27</v>
      </c>
      <c r="C35" s="3" t="s">
        <v>42</v>
      </c>
      <c r="D35" s="58">
        <v>47224.73233019999</v>
      </c>
      <c r="E35" s="59">
        <v>9079.002023300001</v>
      </c>
      <c r="F35" s="44">
        <f>SUM(E35/D36)</f>
        <v>0.0007052462769636628</v>
      </c>
      <c r="G35" s="92">
        <v>14972.1479719</v>
      </c>
      <c r="H35" s="44">
        <f>SUM(G35/D36)</f>
        <v>0.0011630189736970193</v>
      </c>
      <c r="I35" s="59">
        <v>1183.7339023999998</v>
      </c>
      <c r="J35" s="48">
        <f>SUM(I35/D36)</f>
        <v>9.19510674676366E-05</v>
      </c>
    </row>
    <row r="36" spans="1:10" s="19" customFormat="1" ht="24" customHeight="1" thickBot="1">
      <c r="A36" s="95"/>
      <c r="B36" s="18"/>
      <c r="C36" s="4" t="s">
        <v>1</v>
      </c>
      <c r="D36" s="62">
        <v>12873519.960131302</v>
      </c>
      <c r="E36" s="62">
        <v>1470135.7010978684</v>
      </c>
      <c r="F36" s="21">
        <f>E36/D36</f>
        <v>0.11419842480151589</v>
      </c>
      <c r="G36" s="61">
        <v>1409325.522419026</v>
      </c>
      <c r="H36" s="21">
        <f>SUM(G36/D36)</f>
        <v>0.10947476112078453</v>
      </c>
      <c r="I36" s="62">
        <v>457401.3614207796</v>
      </c>
      <c r="J36" s="49">
        <f>SUM(I36/D36)</f>
        <v>0.03553040371532654</v>
      </c>
    </row>
    <row r="37" spans="2:10" ht="24" customHeight="1" thickBot="1">
      <c r="B37" s="18"/>
      <c r="C37" s="151" t="s">
        <v>9</v>
      </c>
      <c r="D37" s="152"/>
      <c r="E37" s="152"/>
      <c r="F37" s="152"/>
      <c r="G37" s="152"/>
      <c r="H37" s="152"/>
      <c r="I37" s="152"/>
      <c r="J37" s="153"/>
    </row>
    <row r="38" spans="2:10" ht="24" customHeight="1" thickBot="1">
      <c r="B38" s="101">
        <v>28</v>
      </c>
      <c r="C38" s="31" t="s">
        <v>38</v>
      </c>
      <c r="D38" s="65">
        <v>1338633.06</v>
      </c>
      <c r="E38" s="60">
        <v>541423.6222588002</v>
      </c>
      <c r="F38" s="45">
        <f>SUM(E38/D38)</f>
        <v>0.4044600708268778</v>
      </c>
      <c r="G38" s="93">
        <v>171870.77137829998</v>
      </c>
      <c r="H38" s="45">
        <f>SUM(G38/D38)</f>
        <v>0.12839274369803774</v>
      </c>
      <c r="I38" s="60">
        <v>504854.1200000002</v>
      </c>
      <c r="J38" s="50">
        <f>SUM(I38/D38)</f>
        <v>0.37714152973332377</v>
      </c>
    </row>
    <row r="39" spans="1:13" s="19" customFormat="1" ht="24" customHeight="1" thickBot="1">
      <c r="A39" s="95"/>
      <c r="B39" s="18"/>
      <c r="C39" s="4" t="s">
        <v>1</v>
      </c>
      <c r="D39" s="61">
        <v>1338633.06</v>
      </c>
      <c r="E39" s="69">
        <v>541423.6222588002</v>
      </c>
      <c r="F39" s="21">
        <f>SUM(E39/D39)</f>
        <v>0.4044600708268778</v>
      </c>
      <c r="G39" s="96">
        <v>171870.77137829998</v>
      </c>
      <c r="H39" s="21">
        <f>SUM(G39/D39)</f>
        <v>0.12839274369803774</v>
      </c>
      <c r="I39" s="69">
        <v>504854.1200000002</v>
      </c>
      <c r="J39" s="49">
        <f>SUM(I39/D39)</f>
        <v>0.37714152973332377</v>
      </c>
      <c r="M39" s="20"/>
    </row>
    <row r="40" spans="2:13" ht="24" customHeight="1" thickBot="1">
      <c r="B40" s="32"/>
      <c r="C40" s="33" t="s">
        <v>3</v>
      </c>
      <c r="D40" s="70"/>
      <c r="E40" s="71"/>
      <c r="F40" s="46"/>
      <c r="G40" s="97"/>
      <c r="H40" s="46"/>
      <c r="I40" s="71"/>
      <c r="J40" s="49"/>
      <c r="M40" s="14"/>
    </row>
    <row r="41" spans="2:13" ht="24" customHeight="1" thickBot="1">
      <c r="B41" s="100"/>
      <c r="C41" s="6" t="s">
        <v>4</v>
      </c>
      <c r="D41" s="72">
        <v>31715317.145320497</v>
      </c>
      <c r="E41" s="72">
        <v>5747569.135875142</v>
      </c>
      <c r="F41" s="21">
        <f aca="true" t="shared" si="6" ref="F41:F46">SUM(E41/D41)</f>
        <v>0.18122376356949593</v>
      </c>
      <c r="G41" s="96">
        <v>3458285.021716536</v>
      </c>
      <c r="H41" s="21">
        <f aca="true" t="shared" si="7" ref="H41:H46">SUM(G41/D41)</f>
        <v>0.10904147689492034</v>
      </c>
      <c r="I41" s="69">
        <v>2738694.3158246363</v>
      </c>
      <c r="J41" s="49">
        <f aca="true" t="shared" si="8" ref="J41:J46">SUM(I41/D41)</f>
        <v>0.08635241776949162</v>
      </c>
      <c r="M41" s="13"/>
    </row>
    <row r="42" spans="2:13" ht="24" customHeight="1" thickBot="1">
      <c r="B42" s="101"/>
      <c r="C42" s="6" t="s">
        <v>2</v>
      </c>
      <c r="D42" s="72">
        <v>1338633.06</v>
      </c>
      <c r="E42" s="73">
        <v>541423.6222588002</v>
      </c>
      <c r="F42" s="21">
        <f t="shared" si="6"/>
        <v>0.4044600708268778</v>
      </c>
      <c r="G42" s="93">
        <v>171870.77137829998</v>
      </c>
      <c r="H42" s="21">
        <f t="shared" si="7"/>
        <v>0.12839274369803774</v>
      </c>
      <c r="I42" s="73">
        <v>504854.1200000002</v>
      </c>
      <c r="J42" s="49">
        <f t="shared" si="8"/>
        <v>0.37714152973332377</v>
      </c>
      <c r="M42" s="13"/>
    </row>
    <row r="43" spans="1:10" s="19" customFormat="1" ht="24" customHeight="1" thickBot="1">
      <c r="A43" s="95"/>
      <c r="B43" s="18"/>
      <c r="C43" s="6" t="s">
        <v>1</v>
      </c>
      <c r="D43" s="74">
        <v>33053950.205320496</v>
      </c>
      <c r="E43" s="69">
        <v>6288992.758133942</v>
      </c>
      <c r="F43" s="21">
        <f t="shared" si="6"/>
        <v>0.19026448333916957</v>
      </c>
      <c r="G43" s="96">
        <v>3630155.793094836</v>
      </c>
      <c r="H43" s="21">
        <f t="shared" si="7"/>
        <v>0.10982517280220601</v>
      </c>
      <c r="I43" s="69">
        <v>3243548.4358246364</v>
      </c>
      <c r="J43" s="49">
        <f t="shared" si="8"/>
        <v>0.098128920013395</v>
      </c>
    </row>
    <row r="44" spans="2:10" ht="24" customHeight="1" thickBot="1">
      <c r="B44" s="101">
        <v>29</v>
      </c>
      <c r="C44" s="34" t="s">
        <v>49</v>
      </c>
      <c r="D44" s="65">
        <v>1080668.9372429</v>
      </c>
      <c r="E44" s="60">
        <v>503946.41049999994</v>
      </c>
      <c r="F44" s="45">
        <f t="shared" si="6"/>
        <v>0.46632820943823317</v>
      </c>
      <c r="G44" s="99">
        <v>77411</v>
      </c>
      <c r="H44" s="45">
        <f t="shared" si="7"/>
        <v>0.07163248367025142</v>
      </c>
      <c r="I44" s="60">
        <v>417033.2704999999</v>
      </c>
      <c r="J44" s="50">
        <f t="shared" si="8"/>
        <v>0.38590289414996304</v>
      </c>
    </row>
    <row r="45" spans="2:10" ht="24" customHeight="1" thickBot="1">
      <c r="B45" s="18"/>
      <c r="C45" s="4" t="s">
        <v>15</v>
      </c>
      <c r="D45" s="74">
        <v>1080668.9372429</v>
      </c>
      <c r="E45" s="69">
        <v>503946.41049999994</v>
      </c>
      <c r="F45" s="21">
        <f t="shared" si="6"/>
        <v>0.46632820943823317</v>
      </c>
      <c r="G45" s="96">
        <v>77411</v>
      </c>
      <c r="H45" s="21">
        <f t="shared" si="7"/>
        <v>0.07163248367025142</v>
      </c>
      <c r="I45" s="69">
        <v>417033.2704999999</v>
      </c>
      <c r="J45" s="49">
        <f t="shared" si="8"/>
        <v>0.38590289414996304</v>
      </c>
    </row>
    <row r="46" spans="1:10" s="19" customFormat="1" ht="24" customHeight="1" thickBot="1">
      <c r="A46" s="95"/>
      <c r="B46" s="18"/>
      <c r="C46" s="7" t="s">
        <v>16</v>
      </c>
      <c r="D46" s="75">
        <v>34134619.142563395</v>
      </c>
      <c r="E46" s="75">
        <v>6792939.1686339425</v>
      </c>
      <c r="F46" s="21">
        <f t="shared" si="6"/>
        <v>0.19900439317231577</v>
      </c>
      <c r="G46" s="96">
        <v>3707566.813094836</v>
      </c>
      <c r="H46" s="21">
        <f t="shared" si="7"/>
        <v>0.10861602989065636</v>
      </c>
      <c r="I46" s="69">
        <v>3660581.7063246365</v>
      </c>
      <c r="J46" s="49">
        <f t="shared" si="8"/>
        <v>0.10723956494244744</v>
      </c>
    </row>
    <row r="47" spans="2:10" ht="9.75" customHeight="1">
      <c r="B47" s="23"/>
      <c r="C47" s="24"/>
      <c r="D47" s="76"/>
      <c r="E47" s="76"/>
      <c r="F47" s="144"/>
      <c r="G47" s="144"/>
      <c r="H47" s="144"/>
      <c r="I47" s="144"/>
      <c r="J47" s="144"/>
    </row>
    <row r="48" spans="4:10" s="38" customFormat="1" ht="24" customHeight="1">
      <c r="D48" s="54"/>
      <c r="E48" s="54"/>
      <c r="F48" s="54"/>
      <c r="G48" s="54"/>
      <c r="H48" s="54"/>
      <c r="I48" s="90" t="s">
        <v>39</v>
      </c>
      <c r="J48" s="54"/>
    </row>
    <row r="51" ht="12.75">
      <c r="D51" s="98"/>
    </row>
  </sheetData>
  <sheetProtection/>
  <mergeCells count="16">
    <mergeCell ref="B1:J1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F47:J47"/>
    <mergeCell ref="C6:J6"/>
    <mergeCell ref="C20:J20"/>
    <mergeCell ref="C37:J37"/>
  </mergeCells>
  <printOptions/>
  <pageMargins left="0.5" right="0.74" top="0.64" bottom="0" header="0.17" footer="0.3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</dc:creator>
  <cp:keywords/>
  <dc:description/>
  <cp:lastModifiedBy>SLPC</cp:lastModifiedBy>
  <cp:lastPrinted>2023-02-15T09:18:28Z</cp:lastPrinted>
  <dcterms:created xsi:type="dcterms:W3CDTF">2005-03-03T10:01:26Z</dcterms:created>
  <dcterms:modified xsi:type="dcterms:W3CDTF">2023-02-15T09:18:49Z</dcterms:modified>
  <cp:category/>
  <cp:version/>
  <cp:contentType/>
  <cp:contentStatus/>
</cp:coreProperties>
</file>